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mmunavarov\Desktop\IOM South Sudan 4\ECRP Construction Projects\ITB 4200762572 TP32\"/>
    </mc:Choice>
  </mc:AlternateContent>
  <xr:revisionPtr revIDLastSave="0" documentId="13_ncr:1_{E331C3AD-3E82-4C70-BF32-CA3E4E94B729}" xr6:coauthVersionLast="47" xr6:coauthVersionMax="47" xr10:uidLastSave="{00000000-0000-0000-0000-000000000000}"/>
  <bookViews>
    <workbookView xWindow="-108" yWindow="-108" windowWidth="23256" windowHeight="13896" firstSheet="1" activeTab="1" xr2:uid="{C7951611-0412-4AF1-8003-D4E51FF44497}"/>
  </bookViews>
  <sheets>
    <sheet name="BoQ_Tender No.3" sheetId="4" state="hidden" r:id="rId1"/>
    <sheet name="Annex B_BoQ_TP32_Wau" sheetId="7" r:id="rId2"/>
  </sheets>
  <externalReferences>
    <externalReference r:id="rId3"/>
  </externalReferences>
  <definedNames>
    <definedName name="_xlnm.Print_Area" localSheetId="1">'Annex B_BoQ_TP32_Wau'!$A$1:$F$1109</definedName>
    <definedName name="_xlnm.Print_Area" localSheetId="0">'BoQ_Tender No.3'!$A$1:$F$807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8" i="7" l="1"/>
  <c r="A1108" i="7"/>
  <c r="B1107" i="7"/>
  <c r="A1107" i="7"/>
  <c r="B1106" i="7"/>
  <c r="A1106" i="7"/>
  <c r="A1105" i="7"/>
  <c r="B1104" i="7"/>
  <c r="A1104" i="7"/>
  <c r="B1103" i="7"/>
  <c r="A1103" i="7"/>
  <c r="B1102" i="7"/>
  <c r="A1102" i="7"/>
  <c r="B1101" i="7"/>
  <c r="A1101" i="7"/>
  <c r="B1100" i="7"/>
  <c r="A1100" i="7"/>
  <c r="B1099" i="7"/>
  <c r="A1099" i="7"/>
  <c r="B1098" i="7"/>
  <c r="A1098" i="7"/>
  <c r="D1097" i="7"/>
  <c r="B1097" i="7"/>
  <c r="A1097" i="7"/>
  <c r="F1094" i="7"/>
  <c r="F1093" i="7"/>
  <c r="F1092" i="7"/>
  <c r="F1091" i="7"/>
  <c r="F1090" i="7"/>
  <c r="F1089" i="7"/>
  <c r="F1087" i="7"/>
  <c r="F1085" i="7"/>
  <c r="F1084" i="7"/>
  <c r="F1083" i="7"/>
  <c r="F1080" i="7"/>
  <c r="F1076" i="7"/>
  <c r="F1074" i="7"/>
  <c r="B1074" i="7"/>
  <c r="F1073" i="7"/>
  <c r="B1073" i="7"/>
  <c r="F1072" i="7"/>
  <c r="B1072" i="7"/>
  <c r="F1068" i="7"/>
  <c r="F1067" i="7"/>
  <c r="F1066" i="7"/>
  <c r="F1063" i="7"/>
  <c r="F1062" i="7"/>
  <c r="F1061" i="7"/>
  <c r="F1059" i="7"/>
  <c r="F1058" i="7"/>
  <c r="F1057" i="7"/>
  <c r="F1056" i="7"/>
  <c r="F1055" i="7"/>
  <c r="F1054" i="7"/>
  <c r="F1053" i="7"/>
  <c r="F1048" i="7"/>
  <c r="F1047" i="7"/>
  <c r="F1044" i="7"/>
  <c r="F1043" i="7"/>
  <c r="F1040" i="7"/>
  <c r="F1032" i="7" s="1"/>
  <c r="F1039" i="7"/>
  <c r="F1036" i="7"/>
  <c r="F1035" i="7"/>
  <c r="F1031" i="7"/>
  <c r="F1030" i="7"/>
  <c r="F1028" i="7"/>
  <c r="F1026" i="7"/>
  <c r="F1024" i="7"/>
  <c r="F1023" i="7"/>
  <c r="F1020" i="7"/>
  <c r="F1019" i="7"/>
  <c r="F1018" i="7"/>
  <c r="F1017" i="7"/>
  <c r="F1015" i="7"/>
  <c r="F1013" i="7"/>
  <c r="F1012" i="7"/>
  <c r="F1011" i="7"/>
  <c r="F1010" i="7"/>
  <c r="F1007" i="7"/>
  <c r="F1006" i="7"/>
  <c r="F1005" i="7"/>
  <c r="F1004" i="7"/>
  <c r="F1003" i="7"/>
  <c r="F1002" i="7"/>
  <c r="F1001" i="7"/>
  <c r="F999" i="7"/>
  <c r="F998" i="7"/>
  <c r="F997" i="7"/>
  <c r="F994" i="7"/>
  <c r="F993" i="7"/>
  <c r="F991" i="7"/>
  <c r="F990" i="7"/>
  <c r="F988" i="7"/>
  <c r="F986" i="7"/>
  <c r="F985" i="7"/>
  <c r="F984" i="7"/>
  <c r="F983" i="7"/>
  <c r="F982" i="7"/>
  <c r="F981" i="7"/>
  <c r="F977" i="7"/>
  <c r="F976" i="7"/>
  <c r="F975" i="7"/>
  <c r="F974" i="7"/>
  <c r="F973" i="7"/>
  <c r="F972" i="7"/>
  <c r="F970" i="7"/>
  <c r="F968" i="7"/>
  <c r="F967" i="7"/>
  <c r="F966" i="7"/>
  <c r="F963" i="7"/>
  <c r="F959" i="7"/>
  <c r="F957" i="7"/>
  <c r="F956" i="7"/>
  <c r="F955" i="7"/>
  <c r="F951" i="7"/>
  <c r="F950" i="7"/>
  <c r="F949" i="7"/>
  <c r="F946" i="7"/>
  <c r="F945" i="7"/>
  <c r="F944" i="7"/>
  <c r="F942" i="7"/>
  <c r="F941" i="7"/>
  <c r="F940" i="7"/>
  <c r="F939" i="7"/>
  <c r="F938" i="7"/>
  <c r="F937" i="7"/>
  <c r="F936" i="7"/>
  <c r="F931" i="7"/>
  <c r="F929" i="7"/>
  <c r="F928" i="7"/>
  <c r="F927" i="7"/>
  <c r="F924" i="7"/>
  <c r="F923" i="7"/>
  <c r="F920" i="7"/>
  <c r="F919" i="7"/>
  <c r="F916" i="7"/>
  <c r="F915" i="7"/>
  <c r="F911" i="7"/>
  <c r="F910" i="7"/>
  <c r="F908" i="7"/>
  <c r="F907" i="7"/>
  <c r="F906" i="7"/>
  <c r="F904" i="7"/>
  <c r="F903" i="7"/>
  <c r="F902" i="7"/>
  <c r="F899" i="7"/>
  <c r="F898" i="7"/>
  <c r="F897" i="7"/>
  <c r="F896" i="7"/>
  <c r="F895" i="7"/>
  <c r="F893" i="7"/>
  <c r="F891" i="7"/>
  <c r="F890" i="7"/>
  <c r="F889" i="7"/>
  <c r="F888" i="7"/>
  <c r="F885" i="7"/>
  <c r="F884" i="7"/>
  <c r="F883" i="7"/>
  <c r="F882" i="7"/>
  <c r="F881" i="7"/>
  <c r="F880" i="7"/>
  <c r="F879" i="7"/>
  <c r="F877" i="7"/>
  <c r="F876" i="7"/>
  <c r="F875" i="7"/>
  <c r="F872" i="7"/>
  <c r="F870" i="7"/>
  <c r="F869" i="7"/>
  <c r="F867" i="7"/>
  <c r="F865" i="7"/>
  <c r="F864" i="7"/>
  <c r="F863" i="7"/>
  <c r="F862" i="7"/>
  <c r="F861" i="7"/>
  <c r="F860" i="7"/>
  <c r="F856" i="7"/>
  <c r="F855" i="7"/>
  <c r="F850" i="7"/>
  <c r="F849" i="7"/>
  <c r="F847" i="7"/>
  <c r="F845" i="7"/>
  <c r="F843" i="7"/>
  <c r="F842" i="7"/>
  <c r="F841" i="7"/>
  <c r="F840" i="7"/>
  <c r="F836" i="7"/>
  <c r="F835" i="7"/>
  <c r="F832" i="7"/>
  <c r="F831" i="7"/>
  <c r="F830" i="7"/>
  <c r="F828" i="7"/>
  <c r="F826" i="7"/>
  <c r="F825" i="7"/>
  <c r="F824" i="7"/>
  <c r="F822" i="7"/>
  <c r="F820" i="7"/>
  <c r="F818" i="7"/>
  <c r="F817" i="7"/>
  <c r="F816" i="7"/>
  <c r="F809" i="7"/>
  <c r="F808" i="7"/>
  <c r="F807" i="7"/>
  <c r="F806" i="7"/>
  <c r="F805" i="7"/>
  <c r="F804" i="7"/>
  <c r="F803" i="7"/>
  <c r="F802" i="7"/>
  <c r="F801" i="7"/>
  <c r="F800" i="7"/>
  <c r="F797" i="7"/>
  <c r="F796" i="7"/>
  <c r="F793" i="7"/>
  <c r="F792" i="7"/>
  <c r="F791" i="7"/>
  <c r="F790" i="7"/>
  <c r="F789" i="7"/>
  <c r="F788" i="7"/>
  <c r="F787" i="7"/>
  <c r="F783" i="7"/>
  <c r="F782" i="7"/>
  <c r="F781" i="7"/>
  <c r="F778" i="7"/>
  <c r="F777" i="7"/>
  <c r="F776" i="7"/>
  <c r="F774" i="7"/>
  <c r="F773" i="7"/>
  <c r="F771" i="7"/>
  <c r="F770" i="7"/>
  <c r="F769" i="7"/>
  <c r="F767" i="7"/>
  <c r="F765" i="7"/>
  <c r="F764" i="7"/>
  <c r="F762" i="7"/>
  <c r="F761" i="7"/>
  <c r="F759" i="7"/>
  <c r="F758" i="7"/>
  <c r="F755" i="7"/>
  <c r="F754" i="7"/>
  <c r="F753" i="7"/>
  <c r="F752" i="7"/>
  <c r="F751" i="7"/>
  <c r="F750" i="7"/>
  <c r="F749" i="7"/>
  <c r="F748" i="7"/>
  <c r="F747" i="7"/>
  <c r="F744" i="7"/>
  <c r="F741" i="7"/>
  <c r="F740" i="7"/>
  <c r="F737" i="7"/>
  <c r="F736" i="7"/>
  <c r="F735" i="7"/>
  <c r="F733" i="7"/>
  <c r="F732" i="7"/>
  <c r="F731" i="7"/>
  <c r="F730" i="7"/>
  <c r="F729" i="7"/>
  <c r="F725" i="7"/>
  <c r="F721" i="7"/>
  <c r="F720" i="7"/>
  <c r="F717" i="7"/>
  <c r="F716" i="7"/>
  <c r="F714" i="7"/>
  <c r="F713" i="7"/>
  <c r="F712" i="7"/>
  <c r="F710" i="7"/>
  <c r="F708" i="7"/>
  <c r="F707" i="7"/>
  <c r="F704" i="7"/>
  <c r="F703" i="7"/>
  <c r="F702" i="7"/>
  <c r="F701" i="7"/>
  <c r="F700" i="7"/>
  <c r="F699" i="7"/>
  <c r="F698" i="7"/>
  <c r="F696" i="7"/>
  <c r="F695" i="7"/>
  <c r="F694" i="7"/>
  <c r="F693" i="7"/>
  <c r="F692" i="7"/>
  <c r="F690" i="7"/>
  <c r="F688" i="7"/>
  <c r="F686" i="7"/>
  <c r="F685" i="7"/>
  <c r="F683" i="7"/>
  <c r="F682" i="7"/>
  <c r="F681" i="7"/>
  <c r="F680" i="7"/>
  <c r="F679" i="7"/>
  <c r="F678" i="7"/>
  <c r="F677" i="7"/>
  <c r="F673" i="7"/>
  <c r="F672" i="7"/>
  <c r="F671" i="7"/>
  <c r="F669" i="7"/>
  <c r="F666" i="7"/>
  <c r="F665" i="7"/>
  <c r="F663" i="7"/>
  <c r="F662" i="7"/>
  <c r="F660" i="7"/>
  <c r="F659" i="7"/>
  <c r="F657" i="7" s="1"/>
  <c r="F656" i="7"/>
  <c r="F655" i="7"/>
  <c r="F654" i="7"/>
  <c r="F653" i="7"/>
  <c r="F650" i="7"/>
  <c r="F648" i="7"/>
  <c r="F647" i="7"/>
  <c r="F646" i="7"/>
  <c r="F644" i="7"/>
  <c r="F642" i="7"/>
  <c r="F641" i="7"/>
  <c r="F640" i="7"/>
  <c r="F637" i="7"/>
  <c r="F636" i="7"/>
  <c r="F635" i="7"/>
  <c r="F634" i="7"/>
  <c r="F633" i="7"/>
  <c r="F632" i="7"/>
  <c r="F631" i="7"/>
  <c r="F630" i="7"/>
  <c r="F629" i="7"/>
  <c r="F627" i="7"/>
  <c r="F626" i="7"/>
  <c r="F625" i="7"/>
  <c r="F624" i="7"/>
  <c r="F621" i="7"/>
  <c r="F620" i="7"/>
  <c r="F618" i="7"/>
  <c r="F617" i="7"/>
  <c r="F615" i="7"/>
  <c r="F614" i="7"/>
  <c r="F613" i="7"/>
  <c r="F611" i="7"/>
  <c r="F609" i="7"/>
  <c r="F607" i="7"/>
  <c r="F606" i="7"/>
  <c r="F605" i="7"/>
  <c r="F604" i="7"/>
  <c r="F603" i="7"/>
  <c r="F602" i="7"/>
  <c r="F598" i="7"/>
  <c r="F597" i="7"/>
  <c r="F596" i="7"/>
  <c r="F595" i="7"/>
  <c r="F594" i="7"/>
  <c r="F593" i="7"/>
  <c r="F591" i="7"/>
  <c r="F589" i="7"/>
  <c r="F581" i="7" s="1"/>
  <c r="F588" i="7"/>
  <c r="F587" i="7"/>
  <c r="F584" i="7"/>
  <c r="F580" i="7"/>
  <c r="F578" i="7"/>
  <c r="F577" i="7"/>
  <c r="F576" i="7"/>
  <c r="F573" i="7" s="1"/>
  <c r="F572" i="7"/>
  <c r="F571" i="7"/>
  <c r="F570" i="7"/>
  <c r="F569" i="7"/>
  <c r="F568" i="7"/>
  <c r="F567" i="7"/>
  <c r="F565" i="7"/>
  <c r="F564" i="7"/>
  <c r="F563" i="7"/>
  <c r="F562" i="7"/>
  <c r="F561" i="7"/>
  <c r="F560" i="7"/>
  <c r="F559" i="7"/>
  <c r="F554" i="7"/>
  <c r="F553" i="7"/>
  <c r="F552" i="7"/>
  <c r="F549" i="7"/>
  <c r="F548" i="7"/>
  <c r="F545" i="7"/>
  <c r="F544" i="7"/>
  <c r="F541" i="7"/>
  <c r="F540" i="7"/>
  <c r="F536" i="7"/>
  <c r="F535" i="7"/>
  <c r="F533" i="7"/>
  <c r="F531" i="7"/>
  <c r="F529" i="7"/>
  <c r="F528" i="7"/>
  <c r="F525" i="7"/>
  <c r="F524" i="7"/>
  <c r="F523" i="7"/>
  <c r="F522" i="7"/>
  <c r="F520" i="7"/>
  <c r="F518" i="7"/>
  <c r="F517" i="7"/>
  <c r="F516" i="7"/>
  <c r="F515" i="7"/>
  <c r="F512" i="7"/>
  <c r="F511" i="7"/>
  <c r="F510" i="7"/>
  <c r="F509" i="7"/>
  <c r="F508" i="7"/>
  <c r="F507" i="7"/>
  <c r="F506" i="7"/>
  <c r="F504" i="7"/>
  <c r="F503" i="7"/>
  <c r="F502" i="7"/>
  <c r="F499" i="7"/>
  <c r="F498" i="7"/>
  <c r="F496" i="7"/>
  <c r="F495" i="7"/>
  <c r="F493" i="7"/>
  <c r="F491" i="7"/>
  <c r="F490" i="7"/>
  <c r="F489" i="7"/>
  <c r="F488" i="7"/>
  <c r="F487" i="7"/>
  <c r="F486" i="7"/>
  <c r="F483" i="7"/>
  <c r="F482" i="7"/>
  <c r="F480" i="7"/>
  <c r="F479" i="7"/>
  <c r="F478" i="7"/>
  <c r="F477" i="7"/>
  <c r="F476" i="7"/>
  <c r="F473" i="7"/>
  <c r="F469" i="7"/>
  <c r="F468" i="7"/>
  <c r="F466" i="7"/>
  <c r="F465" i="7"/>
  <c r="F463" i="7"/>
  <c r="F462" i="7"/>
  <c r="F461" i="7"/>
  <c r="F459" i="7"/>
  <c r="F457" i="7"/>
  <c r="F456" i="7"/>
  <c r="F453" i="7"/>
  <c r="F452" i="7"/>
  <c r="F451" i="7"/>
  <c r="F450" i="7"/>
  <c r="F447" i="7"/>
  <c r="F445" i="7"/>
  <c r="F444" i="7"/>
  <c r="F443" i="7"/>
  <c r="F442" i="7"/>
  <c r="F441" i="7"/>
  <c r="F440" i="7"/>
  <c r="F437" i="7"/>
  <c r="F436" i="7"/>
  <c r="F434" i="7"/>
  <c r="F431" i="7"/>
  <c r="F430" i="7"/>
  <c r="F428" i="7"/>
  <c r="F425" i="7"/>
  <c r="F424" i="7"/>
  <c r="F423" i="7"/>
  <c r="F422" i="7"/>
  <c r="F421" i="7"/>
  <c r="F420" i="7"/>
  <c r="F419" i="7"/>
  <c r="F418" i="7"/>
  <c r="F417" i="7"/>
  <c r="F414" i="7"/>
  <c r="F413" i="7"/>
  <c r="F410" i="7"/>
  <c r="F407" i="7" s="1"/>
  <c r="F406" i="7"/>
  <c r="F405" i="7"/>
  <c r="F404" i="7"/>
  <c r="F403" i="7"/>
  <c r="F402" i="7"/>
  <c r="F401" i="7"/>
  <c r="F399" i="7"/>
  <c r="F398" i="7"/>
  <c r="F397" i="7"/>
  <c r="F396" i="7"/>
  <c r="F395" i="7"/>
  <c r="F392" i="7"/>
  <c r="F390" i="7"/>
  <c r="F389" i="7"/>
  <c r="F388" i="7"/>
  <c r="F386" i="7"/>
  <c r="F385" i="7"/>
  <c r="F384" i="7"/>
  <c r="F383" i="7"/>
  <c r="F382" i="7"/>
  <c r="F381" i="7"/>
  <c r="F380" i="7"/>
  <c r="F376" i="7"/>
  <c r="F375" i="7"/>
  <c r="F374" i="7"/>
  <c r="F373" i="7"/>
  <c r="F370" i="7"/>
  <c r="F369" i="7"/>
  <c r="F367" i="7"/>
  <c r="F365" i="7"/>
  <c r="F364" i="7"/>
  <c r="F363" i="7"/>
  <c r="F361" i="7"/>
  <c r="F360" i="7"/>
  <c r="F357" i="7"/>
  <c r="F356" i="7"/>
  <c r="F354" i="7"/>
  <c r="F353" i="7"/>
  <c r="F350" i="7"/>
  <c r="F349" i="7"/>
  <c r="F348" i="7"/>
  <c r="F347" i="7"/>
  <c r="F345" i="7"/>
  <c r="F343" i="7"/>
  <c r="F342" i="7"/>
  <c r="F341" i="7"/>
  <c r="F338" i="7"/>
  <c r="F337" i="7"/>
  <c r="F336" i="7"/>
  <c r="F335" i="7"/>
  <c r="F334" i="7"/>
  <c r="F333" i="7"/>
  <c r="F332" i="7"/>
  <c r="F331" i="7"/>
  <c r="F329" i="7"/>
  <c r="F328" i="7"/>
  <c r="F325" i="7"/>
  <c r="F324" i="7"/>
  <c r="F322" i="7"/>
  <c r="F321" i="7"/>
  <c r="F320" i="7"/>
  <c r="F318" i="7"/>
  <c r="F317" i="7"/>
  <c r="F316" i="7"/>
  <c r="F314" i="7"/>
  <c r="F312" i="7"/>
  <c r="F310" i="7"/>
  <c r="F309" i="7"/>
  <c r="F308" i="7"/>
  <c r="F307" i="7"/>
  <c r="F306" i="7"/>
  <c r="F305" i="7"/>
  <c r="F304" i="7"/>
  <c r="F300" i="7"/>
  <c r="F299" i="7"/>
  <c r="F298" i="7"/>
  <c r="F297" i="7"/>
  <c r="F295" i="7"/>
  <c r="F294" i="7"/>
  <c r="F292" i="7"/>
  <c r="F291" i="7"/>
  <c r="F289" i="7"/>
  <c r="F287" i="7"/>
  <c r="F285" i="7"/>
  <c r="F284" i="7"/>
  <c r="F280" i="7"/>
  <c r="F279" i="7"/>
  <c r="F276" i="7"/>
  <c r="F275" i="7"/>
  <c r="F273" i="7"/>
  <c r="F271" i="7"/>
  <c r="F269" i="7"/>
  <c r="F267" i="7"/>
  <c r="F266" i="7"/>
  <c r="F264" i="7"/>
  <c r="F262" i="7"/>
  <c r="F260" i="7"/>
  <c r="F258" i="7"/>
  <c r="F257" i="7"/>
  <c r="F253" i="7"/>
  <c r="F251" i="7"/>
  <c r="F250" i="7"/>
  <c r="F248" i="7"/>
  <c r="F246" i="7"/>
  <c r="F244" i="7"/>
  <c r="F242" i="7"/>
  <c r="F240" i="7"/>
  <c r="F238" i="7"/>
  <c r="F236" i="7"/>
  <c r="F234" i="7"/>
  <c r="F232" i="7"/>
  <c r="F230" i="7"/>
  <c r="F229" i="7"/>
  <c r="F227" i="7"/>
  <c r="F223" i="7"/>
  <c r="F222" i="7"/>
  <c r="F220" i="7"/>
  <c r="F219" i="7"/>
  <c r="F218" i="7"/>
  <c r="F216" i="7"/>
  <c r="F215" i="7"/>
  <c r="F214" i="7"/>
  <c r="F213" i="7"/>
  <c r="F212" i="7"/>
  <c r="F210" i="7"/>
  <c r="F208" i="7"/>
  <c r="F206" i="7"/>
  <c r="F204" i="7"/>
  <c r="F203" i="7"/>
  <c r="F199" i="7"/>
  <c r="F197" i="7"/>
  <c r="F195" i="7"/>
  <c r="F193" i="7"/>
  <c r="F191" i="7"/>
  <c r="F189" i="7"/>
  <c r="F187" i="7"/>
  <c r="F185" i="7"/>
  <c r="F183" i="7"/>
  <c r="F181" i="7"/>
  <c r="F179" i="7"/>
  <c r="F178" i="7"/>
  <c r="F176" i="7"/>
  <c r="F172" i="7"/>
  <c r="F170" i="7"/>
  <c r="F167" i="7"/>
  <c r="F166" i="7"/>
  <c r="F165" i="7"/>
  <c r="F163" i="7"/>
  <c r="F162" i="7" s="1"/>
  <c r="F160" i="7"/>
  <c r="F159" i="7"/>
  <c r="F158" i="7"/>
  <c r="F156" i="7" s="1"/>
  <c r="F155" i="7"/>
  <c r="F153" i="7" s="1"/>
  <c r="F154" i="7"/>
  <c r="F152" i="7"/>
  <c r="F150" i="7"/>
  <c r="F148" i="7"/>
  <c r="F146" i="7"/>
  <c r="F144" i="7"/>
  <c r="F143" i="7"/>
  <c r="F139" i="7"/>
  <c r="F137" i="7" s="1"/>
  <c r="F136" i="7"/>
  <c r="F134" i="7"/>
  <c r="F132" i="7"/>
  <c r="F130" i="7"/>
  <c r="F128" i="7"/>
  <c r="F126" i="7"/>
  <c r="F124" i="7"/>
  <c r="F122" i="7"/>
  <c r="F120" i="7"/>
  <c r="F118" i="7"/>
  <c r="F116" i="7"/>
  <c r="F115" i="7"/>
  <c r="F113" i="7"/>
  <c r="F109" i="7"/>
  <c r="F107" i="7"/>
  <c r="F103" i="7"/>
  <c r="F102" i="7"/>
  <c r="F101" i="7" s="1"/>
  <c r="F100" i="7"/>
  <c r="F99" i="7"/>
  <c r="F97" i="7"/>
  <c r="F96" i="7"/>
  <c r="F95" i="7"/>
  <c r="F94" i="7"/>
  <c r="F93" i="7"/>
  <c r="F90" i="7"/>
  <c r="F89" i="7"/>
  <c r="F87" i="7"/>
  <c r="F86" i="7"/>
  <c r="F85" i="7"/>
  <c r="F84" i="7"/>
  <c r="F81" i="7"/>
  <c r="F80" i="7"/>
  <c r="F79" i="7"/>
  <c r="F77" i="7"/>
  <c r="F75" i="7"/>
  <c r="F74" i="7"/>
  <c r="F71" i="7"/>
  <c r="F70" i="7"/>
  <c r="F67" i="7"/>
  <c r="F66" i="7"/>
  <c r="F64" i="7"/>
  <c r="F63" i="7"/>
  <c r="F61" i="7"/>
  <c r="F60" i="7"/>
  <c r="F58" i="7"/>
  <c r="F57" i="7"/>
  <c r="F54" i="7"/>
  <c r="F53" i="7"/>
  <c r="F52" i="7"/>
  <c r="F50" i="7"/>
  <c r="F49" i="7"/>
  <c r="F46" i="7"/>
  <c r="F44" i="7"/>
  <c r="F42" i="7"/>
  <c r="F41" i="7"/>
  <c r="F40" i="7"/>
  <c r="F39" i="7"/>
  <c r="F38" i="7"/>
  <c r="F34" i="7"/>
  <c r="F33" i="7"/>
  <c r="F32" i="7"/>
  <c r="F31" i="7"/>
  <c r="F30" i="7"/>
  <c r="F29" i="7"/>
  <c r="F26" i="7"/>
  <c r="F25" i="7"/>
  <c r="F24" i="7"/>
  <c r="F23" i="7"/>
  <c r="F22" i="7"/>
  <c r="F21" i="7"/>
  <c r="F20" i="7"/>
  <c r="F19" i="7"/>
  <c r="F18" i="7"/>
  <c r="F17" i="7"/>
  <c r="F15" i="7"/>
  <c r="F14" i="7"/>
  <c r="F13" i="7"/>
  <c r="F377" i="7" l="1"/>
  <c r="F173" i="7"/>
  <c r="F82" i="7"/>
  <c r="F68" i="7"/>
  <c r="F426" i="7"/>
  <c r="F200" i="7"/>
  <c r="F254" i="7"/>
  <c r="F140" i="7"/>
  <c r="F164" i="7"/>
  <c r="F161" i="7" s="1"/>
  <c r="E1100" i="7" s="1"/>
  <c r="F1100" i="7" s="1"/>
  <c r="F274" i="7"/>
  <c r="F415" i="7"/>
  <c r="F12" i="7"/>
  <c r="F6" i="7" s="1"/>
  <c r="E1097" i="7" s="1"/>
  <c r="F1097" i="7" s="1"/>
  <c r="F454" i="7"/>
  <c r="F1069" i="7"/>
  <c r="F592" i="7"/>
  <c r="F844" i="7"/>
  <c r="F932" i="7"/>
  <c r="F1049" i="7"/>
  <c r="F302" i="7"/>
  <c r="F438" i="7"/>
  <c r="F912" i="7"/>
  <c r="F27" i="7"/>
  <c r="F555" i="7"/>
  <c r="F600" i="7"/>
  <c r="F811" i="7"/>
  <c r="F858" i="7"/>
  <c r="F104" i="7"/>
  <c r="F537" i="7"/>
  <c r="F281" i="7"/>
  <c r="F278" i="7" s="1"/>
  <c r="E1102" i="7" s="1"/>
  <c r="F1102" i="7" s="1"/>
  <c r="F358" i="7"/>
  <c r="F485" i="7"/>
  <c r="F91" i="7"/>
  <c r="F756" i="7"/>
  <c r="F833" i="7"/>
  <c r="F810" i="7" s="1"/>
  <c r="E1106" i="7" s="1"/>
  <c r="F745" i="7"/>
  <c r="F979" i="7"/>
  <c r="F36" i="7"/>
  <c r="F705" i="7"/>
  <c r="F952" i="7"/>
  <c r="F110" i="7"/>
  <c r="F224" i="7"/>
  <c r="F448" i="7"/>
  <c r="F674" i="7"/>
  <c r="F784" i="7"/>
  <c r="F857" i="7"/>
  <c r="E1107" i="7" s="1"/>
  <c r="F98" i="7"/>
  <c r="E1099" i="7" s="1"/>
  <c r="F221" i="7" l="1"/>
  <c r="E1101" i="7" s="1"/>
  <c r="F1101" i="7" s="1"/>
  <c r="F301" i="7"/>
  <c r="E1103" i="7" s="1"/>
  <c r="F978" i="7"/>
  <c r="E1108" i="7" s="1"/>
  <c r="F1108" i="7" s="1"/>
  <c r="F484" i="7"/>
  <c r="E1104" i="7" s="1"/>
  <c r="F35" i="7"/>
  <c r="E1098" i="7" s="1"/>
  <c r="F1098" i="7" s="1"/>
  <c r="F1106" i="7"/>
  <c r="F1099" i="7"/>
  <c r="F1107" i="7"/>
  <c r="F599" i="7"/>
  <c r="E1105" i="7" s="1"/>
  <c r="F1103" i="7"/>
  <c r="F1104" i="7"/>
  <c r="F1105" i="7" l="1"/>
  <c r="F1109" i="7" s="1"/>
  <c r="F213" i="4" l="1"/>
  <c r="F203" i="4"/>
  <c r="F798" i="4"/>
  <c r="F797" i="4"/>
  <c r="F796" i="4"/>
  <c r="F795" i="4"/>
  <c r="F794" i="4"/>
  <c r="F793" i="4"/>
  <c r="F791" i="4"/>
  <c r="F789" i="4"/>
  <c r="F788" i="4"/>
  <c r="F787" i="4"/>
  <c r="F784" i="4"/>
  <c r="F780" i="4"/>
  <c r="F778" i="4"/>
  <c r="F777" i="4"/>
  <c r="F776" i="4"/>
  <c r="F773" i="4" s="1"/>
  <c r="F772" i="4"/>
  <c r="F771" i="4"/>
  <c r="F770" i="4"/>
  <c r="F769" i="4"/>
  <c r="F768" i="4"/>
  <c r="F767" i="4"/>
  <c r="F764" i="4"/>
  <c r="F762" i="4"/>
  <c r="F761" i="4"/>
  <c r="F760" i="4"/>
  <c r="F759" i="4"/>
  <c r="F754" i="4"/>
  <c r="F751" i="4"/>
  <c r="F750" i="4"/>
  <c r="F747" i="4"/>
  <c r="F746" i="4"/>
  <c r="F743" i="4"/>
  <c r="F742" i="4"/>
  <c r="F738" i="4"/>
  <c r="F737" i="4"/>
  <c r="F735" i="4"/>
  <c r="F734" i="4"/>
  <c r="F733" i="4"/>
  <c r="F731" i="4"/>
  <c r="F729" i="4"/>
  <c r="F728" i="4"/>
  <c r="F725" i="4"/>
  <c r="F724" i="4"/>
  <c r="F723" i="4"/>
  <c r="F722" i="4"/>
  <c r="F721" i="4"/>
  <c r="F719" i="4"/>
  <c r="F717" i="4"/>
  <c r="F716" i="4"/>
  <c r="F715" i="4"/>
  <c r="F714" i="4"/>
  <c r="F711" i="4"/>
  <c r="F710" i="4"/>
  <c r="F709" i="4"/>
  <c r="F708" i="4"/>
  <c r="F707" i="4"/>
  <c r="F706" i="4"/>
  <c r="F705" i="4"/>
  <c r="F704" i="4"/>
  <c r="F702" i="4"/>
  <c r="F701" i="4"/>
  <c r="F700" i="4"/>
  <c r="F697" i="4"/>
  <c r="F695" i="4"/>
  <c r="F694" i="4"/>
  <c r="F692" i="4"/>
  <c r="F690" i="4"/>
  <c r="F689" i="4"/>
  <c r="F688" i="4"/>
  <c r="F687" i="4"/>
  <c r="F686" i="4"/>
  <c r="F685" i="4"/>
  <c r="F411" i="4"/>
  <c r="F410" i="4"/>
  <c r="F409" i="4"/>
  <c r="F406" i="4"/>
  <c r="F405" i="4"/>
  <c r="F404" i="4"/>
  <c r="F403" i="4"/>
  <c r="F400" i="4"/>
  <c r="F399" i="4"/>
  <c r="F398" i="4"/>
  <c r="F395" i="4"/>
  <c r="F394" i="4"/>
  <c r="F392" i="4"/>
  <c r="F390" i="4"/>
  <c r="F387" i="4"/>
  <c r="F385" i="4"/>
  <c r="F382" i="4"/>
  <c r="F380" i="4"/>
  <c r="F378" i="4"/>
  <c r="F376" i="4"/>
  <c r="F374" i="4"/>
  <c r="F372" i="4"/>
  <c r="F369" i="4"/>
  <c r="F368" i="4"/>
  <c r="F365" i="4"/>
  <c r="F364" i="4"/>
  <c r="F363" i="4"/>
  <c r="F362" i="4"/>
  <c r="F361" i="4"/>
  <c r="F359" i="4"/>
  <c r="F357" i="4"/>
  <c r="F356" i="4"/>
  <c r="F355" i="4"/>
  <c r="F352" i="4"/>
  <c r="F348" i="4"/>
  <c r="F346" i="4"/>
  <c r="F345" i="4"/>
  <c r="F344" i="4"/>
  <c r="F340" i="4"/>
  <c r="F339" i="4"/>
  <c r="F338" i="4"/>
  <c r="F337" i="4"/>
  <c r="F336" i="4"/>
  <c r="F335" i="4"/>
  <c r="F332" i="4"/>
  <c r="F330" i="4"/>
  <c r="F329" i="4"/>
  <c r="F328" i="4"/>
  <c r="F327" i="4"/>
  <c r="F322" i="4"/>
  <c r="F319" i="4"/>
  <c r="F318" i="4"/>
  <c r="F315" i="4"/>
  <c r="F314" i="4"/>
  <c r="F311" i="4"/>
  <c r="F310" i="4"/>
  <c r="F306" i="4"/>
  <c r="F305" i="4"/>
  <c r="F303" i="4"/>
  <c r="F302" i="4"/>
  <c r="F301" i="4"/>
  <c r="F299" i="4"/>
  <c r="F297" i="4"/>
  <c r="F296" i="4"/>
  <c r="F293" i="4"/>
  <c r="F292" i="4"/>
  <c r="F291" i="4"/>
  <c r="F290" i="4"/>
  <c r="F288" i="4"/>
  <c r="F286" i="4"/>
  <c r="F285" i="4"/>
  <c r="F284" i="4"/>
  <c r="F283" i="4"/>
  <c r="F280" i="4"/>
  <c r="F279" i="4"/>
  <c r="F278" i="4"/>
  <c r="F277" i="4"/>
  <c r="F276" i="4"/>
  <c r="F275" i="4"/>
  <c r="F274" i="4"/>
  <c r="F273" i="4"/>
  <c r="F271" i="4"/>
  <c r="F270" i="4"/>
  <c r="F269" i="4"/>
  <c r="F266" i="4"/>
  <c r="F264" i="4"/>
  <c r="F263" i="4"/>
  <c r="F261" i="4"/>
  <c r="F259" i="4"/>
  <c r="F258" i="4"/>
  <c r="F257" i="4"/>
  <c r="F256" i="4"/>
  <c r="F255" i="4"/>
  <c r="F254" i="4"/>
  <c r="F250" i="4"/>
  <c r="F249" i="4"/>
  <c r="F247" i="4"/>
  <c r="F246" i="4"/>
  <c r="F245" i="4"/>
  <c r="F244" i="4"/>
  <c r="F243" i="4"/>
  <c r="F240" i="4"/>
  <c r="F236" i="4"/>
  <c r="F235" i="4"/>
  <c r="F233" i="4"/>
  <c r="F232" i="4"/>
  <c r="F231" i="4"/>
  <c r="F229" i="4"/>
  <c r="F225" i="4"/>
  <c r="F223" i="4"/>
  <c r="F221" i="4"/>
  <c r="F218" i="4"/>
  <c r="F216" i="4"/>
  <c r="F215" i="4"/>
  <c r="F212" i="4"/>
  <c r="F211" i="4"/>
  <c r="F210" i="4"/>
  <c r="F209" i="4"/>
  <c r="F208" i="4"/>
  <c r="F207" i="4"/>
  <c r="F206" i="4"/>
  <c r="F205" i="4"/>
  <c r="F202" i="4"/>
  <c r="F201" i="4"/>
  <c r="F200" i="4"/>
  <c r="F199" i="4"/>
  <c r="F198" i="4"/>
  <c r="F197" i="4"/>
  <c r="F196" i="4"/>
  <c r="F195" i="4"/>
  <c r="F194" i="4"/>
  <c r="F193" i="4"/>
  <c r="F192" i="4"/>
  <c r="F191" i="4"/>
  <c r="F188" i="4"/>
  <c r="F187" i="4"/>
  <c r="F184" i="4"/>
  <c r="F183" i="4"/>
  <c r="F182" i="4"/>
  <c r="F181" i="4"/>
  <c r="F180" i="4"/>
  <c r="F179" i="4"/>
  <c r="F178" i="4"/>
  <c r="F174" i="4"/>
  <c r="F165" i="4"/>
  <c r="F164" i="4"/>
  <c r="F163" i="4"/>
  <c r="F162" i="4"/>
  <c r="F159" i="4"/>
  <c r="F158" i="4"/>
  <c r="F156" i="4"/>
  <c r="F155" i="4"/>
  <c r="F152" i="4"/>
  <c r="F151" i="4"/>
  <c r="F149" i="4"/>
  <c r="F146" i="4"/>
  <c r="F145" i="4"/>
  <c r="F142" i="4"/>
  <c r="F141" i="4"/>
  <c r="F140" i="4"/>
  <c r="F139" i="4"/>
  <c r="F135" i="4"/>
  <c r="F134" i="4"/>
  <c r="F133" i="4"/>
  <c r="F132" i="4"/>
  <c r="F129" i="4"/>
  <c r="F128" i="4"/>
  <c r="F124" i="4"/>
  <c r="F123" i="4"/>
  <c r="F122" i="4"/>
  <c r="F121" i="4"/>
  <c r="F120" i="4"/>
  <c r="F118" i="4"/>
  <c r="F116" i="4"/>
  <c r="F115" i="4"/>
  <c r="F114" i="4"/>
  <c r="F112" i="4"/>
  <c r="F111" i="4"/>
  <c r="F110" i="4"/>
  <c r="F109" i="4"/>
  <c r="F108" i="4"/>
  <c r="F107" i="4"/>
  <c r="F106" i="4"/>
  <c r="F102" i="4"/>
  <c r="F101" i="4"/>
  <c r="F97" i="4"/>
  <c r="F96" i="4"/>
  <c r="F95" i="4"/>
  <c r="F92" i="4"/>
  <c r="F91" i="4"/>
  <c r="F88" i="4"/>
  <c r="F87" i="4"/>
  <c r="F83" i="4"/>
  <c r="F82" i="4"/>
  <c r="F80" i="4"/>
  <c r="F79" i="4"/>
  <c r="F76" i="4"/>
  <c r="F75" i="4"/>
  <c r="F74" i="4"/>
  <c r="F72" i="4"/>
  <c r="F70" i="4"/>
  <c r="F69" i="4"/>
  <c r="F68" i="4"/>
  <c r="F65" i="4"/>
  <c r="F64" i="4"/>
  <c r="F63" i="4"/>
  <c r="F62" i="4"/>
  <c r="F60" i="4"/>
  <c r="F57" i="4"/>
  <c r="F56" i="4"/>
  <c r="F54" i="4"/>
  <c r="F52" i="4"/>
  <c r="F51" i="4"/>
  <c r="F50" i="4"/>
  <c r="F48" i="4"/>
  <c r="F46" i="4"/>
  <c r="F45" i="4"/>
  <c r="F43" i="4"/>
  <c r="F42" i="4"/>
  <c r="F41" i="4"/>
  <c r="F40" i="4"/>
  <c r="F39" i="4"/>
  <c r="F38" i="4"/>
  <c r="F475" i="4"/>
  <c r="F473" i="4"/>
  <c r="F471" i="4"/>
  <c r="F469" i="4"/>
  <c r="F468" i="4"/>
  <c r="F492" i="4"/>
  <c r="F491" i="4"/>
  <c r="F489" i="4"/>
  <c r="F488" i="4"/>
  <c r="F487" i="4"/>
  <c r="F486" i="4"/>
  <c r="F485" i="4"/>
  <c r="F465" i="4" l="1"/>
  <c r="F463" i="4"/>
  <c r="F461" i="4"/>
  <c r="F460" i="4"/>
  <c r="F457" i="4"/>
  <c r="F455" i="4"/>
  <c r="F453" i="4"/>
  <c r="F451" i="4"/>
  <c r="F449" i="4"/>
  <c r="F444" i="4"/>
  <c r="F443" i="4"/>
  <c r="F442" i="4"/>
  <c r="F441" i="4"/>
  <c r="F439" i="4"/>
  <c r="F437" i="4"/>
  <c r="F435" i="4"/>
  <c r="F432" i="4"/>
  <c r="F429" i="4"/>
  <c r="F428" i="4"/>
  <c r="F426" i="4"/>
  <c r="F424" i="4"/>
  <c r="F422" i="4"/>
  <c r="F419" i="4"/>
  <c r="F415" i="4"/>
  <c r="F447" i="4" l="1"/>
  <c r="F417" i="4"/>
  <c r="F412" i="4" l="1"/>
  <c r="F755" i="4"/>
  <c r="F739" i="4"/>
  <c r="F683" i="4"/>
  <c r="F252" i="4" l="1"/>
  <c r="F307" i="4"/>
  <c r="D227" i="4" l="1"/>
  <c r="F227" i="4" s="1"/>
  <c r="D173" i="4"/>
  <c r="F173" i="4" s="1"/>
  <c r="D171" i="4"/>
  <c r="F171" i="4" s="1"/>
  <c r="D169" i="4"/>
  <c r="F169" i="4" s="1"/>
  <c r="D167" i="4"/>
  <c r="F167" i="4" s="1"/>
  <c r="F98" i="4" l="1"/>
  <c r="F136" i="4"/>
  <c r="F160" i="4"/>
  <c r="F84" i="4"/>
  <c r="F153" i="4"/>
  <c r="F103" i="4"/>
  <c r="F125" i="4"/>
  <c r="F175" i="4"/>
  <c r="F36" i="4"/>
  <c r="F681" i="4" l="1"/>
  <c r="F680" i="4"/>
  <c r="F678" i="4"/>
  <c r="F677" i="4"/>
  <c r="F676" i="4"/>
  <c r="F675" i="4"/>
  <c r="F674" i="4"/>
  <c r="F671" i="4"/>
  <c r="F667" i="4"/>
  <c r="F666" i="4"/>
  <c r="F664" i="4"/>
  <c r="F663" i="4"/>
  <c r="F661" i="4"/>
  <c r="F660" i="4"/>
  <c r="F659" i="4"/>
  <c r="F657" i="4"/>
  <c r="F655" i="4"/>
  <c r="F654" i="4"/>
  <c r="F652" i="4" l="1"/>
  <c r="F651" i="4"/>
  <c r="F650" i="4"/>
  <c r="F649" i="4"/>
  <c r="F648" i="4"/>
  <c r="F645" i="4" l="1"/>
  <c r="F644" i="4"/>
  <c r="F643" i="4"/>
  <c r="F641" i="4"/>
  <c r="F640" i="4"/>
  <c r="F639" i="4"/>
  <c r="F638" i="4"/>
  <c r="F637" i="4"/>
  <c r="F636" i="4"/>
  <c r="F633" i="4"/>
  <c r="F627" i="4"/>
  <c r="F626" i="4"/>
  <c r="F624" i="4"/>
  <c r="F621" i="4"/>
  <c r="F620" i="4"/>
  <c r="F619" i="4"/>
  <c r="D618" i="4"/>
  <c r="F618" i="4" s="1"/>
  <c r="F617" i="4"/>
  <c r="F616" i="4"/>
  <c r="F615" i="4"/>
  <c r="F614" i="4"/>
  <c r="F613" i="4"/>
  <c r="F610" i="4"/>
  <c r="F609" i="4"/>
  <c r="F606" i="4"/>
  <c r="F602" i="4"/>
  <c r="F601" i="4"/>
  <c r="F600" i="4"/>
  <c r="F599" i="4"/>
  <c r="F598" i="4"/>
  <c r="F597" i="4"/>
  <c r="F595" i="4"/>
  <c r="F594" i="4"/>
  <c r="F593" i="4"/>
  <c r="F592" i="4"/>
  <c r="F591" i="4"/>
  <c r="F588" i="4"/>
  <c r="F586" i="4"/>
  <c r="F585" i="4"/>
  <c r="F584" i="4"/>
  <c r="F582" i="4"/>
  <c r="F581" i="4"/>
  <c r="F580" i="4"/>
  <c r="F579" i="4"/>
  <c r="F578" i="4"/>
  <c r="F577" i="4"/>
  <c r="F576" i="4"/>
  <c r="F572" i="4"/>
  <c r="F571" i="4"/>
  <c r="F569" i="4"/>
  <c r="F566" i="4"/>
  <c r="F565" i="4"/>
  <c r="F563" i="4"/>
  <c r="F561" i="4"/>
  <c r="F560" i="4"/>
  <c r="F559" i="4"/>
  <c r="F557" i="4"/>
  <c r="F556" i="4"/>
  <c r="F553" i="4"/>
  <c r="F552" i="4"/>
  <c r="F550" i="4"/>
  <c r="F549" i="4"/>
  <c r="F546" i="4"/>
  <c r="F545" i="4"/>
  <c r="F544" i="4"/>
  <c r="F543" i="4"/>
  <c r="F541" i="4"/>
  <c r="F539" i="4"/>
  <c r="F538" i="4"/>
  <c r="F537" i="4"/>
  <c r="F534" i="4"/>
  <c r="F533" i="4"/>
  <c r="F532" i="4"/>
  <c r="F531" i="4"/>
  <c r="F530" i="4"/>
  <c r="F529" i="4"/>
  <c r="F528" i="4"/>
  <c r="F527" i="4"/>
  <c r="F525" i="4"/>
  <c r="F524" i="4"/>
  <c r="F521" i="4"/>
  <c r="F520" i="4"/>
  <c r="F519" i="4"/>
  <c r="F517" i="4"/>
  <c r="F516" i="4"/>
  <c r="F515" i="4"/>
  <c r="F514" i="4"/>
  <c r="F512" i="4"/>
  <c r="F511" i="4"/>
  <c r="F510" i="4"/>
  <c r="F508" i="4"/>
  <c r="F506" i="4"/>
  <c r="F505" i="4"/>
  <c r="F503" i="4"/>
  <c r="F502" i="4"/>
  <c r="F501" i="4"/>
  <c r="F500" i="4"/>
  <c r="F499" i="4"/>
  <c r="F498" i="4"/>
  <c r="F497" i="4"/>
  <c r="F496" i="4"/>
  <c r="F634" i="4" l="1"/>
  <c r="F630" i="4"/>
  <c r="F632" i="4"/>
  <c r="F603" i="4"/>
  <c r="F573" i="4"/>
  <c r="F554" i="4"/>
  <c r="F494" i="4"/>
  <c r="F480" i="4" l="1"/>
  <c r="F479" i="4"/>
  <c r="F370" i="4" l="1"/>
  <c r="F466" i="4" l="1"/>
  <c r="D801" i="4"/>
  <c r="B801" i="4"/>
  <c r="A801" i="4"/>
  <c r="F34" i="4"/>
  <c r="F33" i="4"/>
  <c r="F32" i="4"/>
  <c r="F31" i="4"/>
  <c r="F30" i="4"/>
  <c r="F29" i="4"/>
  <c r="F26" i="4"/>
  <c r="F25" i="4" s="1"/>
  <c r="F24" i="4"/>
  <c r="F23" i="4"/>
  <c r="F22" i="4"/>
  <c r="F21" i="4"/>
  <c r="F20" i="4"/>
  <c r="F18" i="4"/>
  <c r="F17" i="4"/>
  <c r="F15" i="4"/>
  <c r="F14" i="4"/>
  <c r="F13" i="4"/>
  <c r="F27" i="4" l="1"/>
  <c r="F12" i="4"/>
  <c r="F19" i="4"/>
  <c r="F6" i="4" l="1"/>
  <c r="E801" i="4" s="1"/>
  <c r="A803" i="4" l="1"/>
  <c r="F646" i="4" l="1"/>
  <c r="F622" i="4"/>
  <c r="F611" i="4"/>
  <c r="F493" i="4" s="1"/>
  <c r="B806" i="4"/>
  <c r="A806" i="4"/>
  <c r="B805" i="4"/>
  <c r="A805" i="4"/>
  <c r="B804" i="4"/>
  <c r="A804" i="4"/>
  <c r="B803" i="4"/>
  <c r="B802" i="4"/>
  <c r="A802" i="4"/>
  <c r="E805" i="4" l="1"/>
  <c r="F805" i="4" s="1"/>
  <c r="F367" i="4" l="1"/>
  <c r="F366" i="4" s="1"/>
  <c r="E804" i="4" l="1"/>
  <c r="F323" i="4"/>
  <c r="F341" i="4"/>
  <c r="F682" i="4" l="1"/>
  <c r="E806" i="4" s="1"/>
  <c r="F806" i="4" s="1"/>
  <c r="F251" i="4"/>
  <c r="E803" i="4" s="1"/>
  <c r="F35" i="4" l="1"/>
  <c r="E802" i="4" s="1"/>
  <c r="F804" i="4" l="1"/>
  <c r="F801" i="4" l="1"/>
  <c r="F803" i="4"/>
  <c r="F802" i="4"/>
  <c r="F807" i="4" l="1"/>
</calcChain>
</file>

<file path=xl/sharedStrings.xml><?xml version="1.0" encoding="utf-8"?>
<sst xmlns="http://schemas.openxmlformats.org/spreadsheetml/2006/main" count="4278" uniqueCount="1917">
  <si>
    <t xml:space="preserve">BILL OF QUANTITIES
</t>
  </si>
  <si>
    <t>South Sudan Enhancing Community Resilience and Local Governance Project (ECRP)</t>
  </si>
  <si>
    <t>Project Description: Expansion of Golbany PHCU, A block of 3 stances VIP Latrine with washroom, and incinerator at Golbany PHCU; Construction of a block of 4 classrooms, and 2 blocks each of 3 stances VIP Latrine one with washroom and the other with  Urinal at Golbany Primary School; Construction of a block of 4 classrooms, and 2 blocks  each of 3 stance VIP latrine one with washroom and the other with Urinal at Gollo Primary school, in Kodok Rural Payam, Fashoda County-Upper Nile state.</t>
  </si>
  <si>
    <t>Tender No.3</t>
  </si>
  <si>
    <t>Name of Bidder:</t>
  </si>
  <si>
    <t>DESCRIPTIONS</t>
  </si>
  <si>
    <t xml:space="preserve">Quantity </t>
  </si>
  <si>
    <t>Unit</t>
  </si>
  <si>
    <t>Unit Cost [USD]</t>
  </si>
  <si>
    <t>Total cost (USD)</t>
  </si>
  <si>
    <t>BILL No. 1</t>
  </si>
  <si>
    <t>PRELIMINARIES (for all sites combined)</t>
  </si>
  <si>
    <t>Notes:</t>
  </si>
  <si>
    <t>All the Bidders are requested to refer "Pricing Preamble and notes below" and works items of this Bills of Quantities shall be priced to fulfill the requirements there-in. Also see that no page or items are missing prior to pricing of this bill of quantities.</t>
  </si>
  <si>
    <t>Note</t>
  </si>
  <si>
    <t>A list of typical general items are given below. However, the Bidder is requested to price only those items that may affect this Contract.</t>
  </si>
  <si>
    <t>If no price has been stated against any item  hereunder, the Contractor shall not be entitled to claim any money for such items even though he is obliged to execute the work or provide services described therein. Preliminary items priced by the Tenderer are deemed to include the cost of unpriced items.</t>
  </si>
  <si>
    <t>Cost and expenses in connection with any other preliminary item which is not listed below, but is necessary for the due completion of works, is deemed to be included in the tender rates.</t>
  </si>
  <si>
    <t xml:space="preserve">Mobilization and Site Facilities </t>
  </si>
  <si>
    <t>1.1.1</t>
  </si>
  <si>
    <t>Mobilization of all required Construction materials ,equipments  and personel to project site.</t>
  </si>
  <si>
    <t>Lump Sum</t>
  </si>
  <si>
    <t>1.1.2</t>
  </si>
  <si>
    <t>The contractor shall provide adequate space to serve as a temporary site office and fit it with the  required facilities for his own site management staff
The contractor shall provide adequate space to serve as a temporary site stores or space for storage of plant and materials for the work herein.
The contractor shall provide toilet facilities for his workers and the Engineers within the site as directed and with Sanitary conditions meeting WHO Standards.</t>
  </si>
  <si>
    <t>1.1.3</t>
  </si>
  <si>
    <t>The contractor shall provide necessary protective fencing/site hoarding, lighting, watchmen and other precautions and maintain  for entire  construction period.</t>
  </si>
  <si>
    <t>PLATES</t>
  </si>
  <si>
    <t>1.1.4</t>
  </si>
  <si>
    <t>Fabricate a metal visibility plate 200 x 100 mm to be wall mounted. Art work of name board will be issued by IOM</t>
  </si>
  <si>
    <t>Each</t>
  </si>
  <si>
    <t>1.1.5</t>
  </si>
  <si>
    <t>Fabricate and install a sign post stand, 1m x 1.2m metal signboad on a 1.8m stand with a concrete foundation (min. 0.40 x 0.40 x 0.60 m, as directed by the Site Engineer). Concrete class C-25 (1:1:2) with RHS 40 x 40 x 2.5mm posts and 2mm thick sheet metal sign.</t>
  </si>
  <si>
    <t xml:space="preserve">Sites Operations </t>
  </si>
  <si>
    <t> </t>
  </si>
  <si>
    <t>1.1.6</t>
  </si>
  <si>
    <t>Allow for setting out of works in accordance with drawings; liaise with client to establish exact boundaries and other written information given by the Engineer and obtain written approval from the relevant government authorities for setting out, street and building lines before commencements of construction; Checking of any setting out or of any line or level by the Engineer shall not in any way relieve the Contractor of his responsibility for the accuracy thereof.</t>
  </si>
  <si>
    <t>1.1.7</t>
  </si>
  <si>
    <t>Allow for supplying water for the Works and facilities of the contractor including connection, distribution system for the work, internal arrangements and all payment to the authorities for connections. It is the responsibility of the Contractor to ensure steady and uninterrupted water supply to Works.</t>
  </si>
  <si>
    <t>1.1.8</t>
  </si>
  <si>
    <t>Allow for maintaining daily records in the manner required by the Engineer to indicate factual details of, Workers, materials , Machinery and Equipment, Weather</t>
  </si>
  <si>
    <t>1.1.9</t>
  </si>
  <si>
    <t xml:space="preserve">Allow for maintaining the sites in clean and orderly fashion at all times and during the entire contract period. Materials, cement etc. shall be kept neatly stacked on the site with all access-ways kept clear. All dust, debris and rubbish etc., arising out of his own works shall be continually cleared and removed from the site. The Engineer's Representative shall certify a percentage of the monthly rate or shall completely suspend the monthly amount if the contractor's maintenance is found to be unacceptable. </t>
  </si>
  <si>
    <t>1.1.10</t>
  </si>
  <si>
    <t>Allow for providing all necessary safety measures to workmen (provision for proper usage of Personal protective equipment (PPE)). The bidder should submit his comprehensive safety plan with description and number in each safety device and other safety equipment  proposed. The Engineer's Representative has the right to pay a percentage of the monthly component to suit the percentage accomplishment of this safety plan.</t>
  </si>
  <si>
    <t>Insurances, Bonds &amp; Fees</t>
  </si>
  <si>
    <t>1.1.11</t>
  </si>
  <si>
    <t>Allow for Contractor's All Risk Insurance Policy, including third party liability and from the starting date until the defects liability certificate has been issued, the risks of personal injury, death, and loss of or damage to property (including, without limitation, the works, plant, materials, and equipment) which are not employers risk but are contractors risk
Allow for insurance against claims for worker's compensation. Engineer's and Consultant's representatives, shall be included in the Insurance Policy.
Allow for insurance against loss or damage to the works, adjacent structures, any existing overhead and/or underground services that may cause damages during the construction</t>
  </si>
  <si>
    <t>Environmental and Social Safeguarding Requirements</t>
  </si>
  <si>
    <t>Allow for providing all necessary safety measures to workmen (provision for proper usage of Personal protective equipment (PPE). The bidder should submit his comprehensive safety plan with description and number in each safety device and other safety equipment  proposed. The Engineer's Representative has the right to pay a percentage of the monthly component to suit the percentage accomplishment of this safety plan.</t>
  </si>
  <si>
    <t>1.1.12</t>
  </si>
  <si>
    <t xml:space="preserve">Conduct environmental and social risk assessment and management on all subproject sites including conducting inspections to ensure adherenace to the requirment of IOM and the World Bank </t>
  </si>
  <si>
    <t>1.1.13</t>
  </si>
  <si>
    <t>Provide resources to ensure a safe working enviroment including signage,  access control,fall protection equipment and devices, ocupational safety and health equipment, and first aid kit.</t>
  </si>
  <si>
    <t>1.1.14</t>
  </si>
  <si>
    <t>Ensure measures are put in place to guarantee community safety including stakeholder engagement and information disclosure</t>
  </si>
  <si>
    <t>1.1.15</t>
  </si>
  <si>
    <t xml:space="preserve">Acquire all relevant Environmental perts, licenses and authorisation prior to engaging in any activities that require such. This includes adhereing to conditions of any licenses issues. </t>
  </si>
  <si>
    <t>1.1.16</t>
  </si>
  <si>
    <t xml:space="preserve">Rehabilitate and ensure maintanace of aesthetic environment including ensuring the sound management of waste on all sites. </t>
  </si>
  <si>
    <t>1.1.17</t>
  </si>
  <si>
    <t xml:space="preserve">Ensure there is a designated qualified and competent environmental and social safeguards specialist within the contrcator's team atleast for each subproject. </t>
  </si>
  <si>
    <t>Month</t>
  </si>
  <si>
    <t>BILL No. 2</t>
  </si>
  <si>
    <t>BoQ FOR CONSTRUCTION OF PRIMARY HEALTH CARE UNIT AT GOLBANY</t>
  </si>
  <si>
    <t>SITE PREPARATION &amp; SUBSTRUCTURE</t>
  </si>
  <si>
    <t>Excavation (Provisional)</t>
  </si>
  <si>
    <t>2.1.1</t>
  </si>
  <si>
    <t>Site clearance and removal of debris from site as directed by the Engineer</t>
  </si>
  <si>
    <r>
      <t>m</t>
    </r>
    <r>
      <rPr>
        <sz val="11"/>
        <rFont val="Calibri"/>
        <family val="2"/>
      </rPr>
      <t>²</t>
    </r>
  </si>
  <si>
    <t>2.1.2</t>
  </si>
  <si>
    <t>Excavate loose top soil average 300mm deep from ground level, wheel and deposit away from site as directed</t>
  </si>
  <si>
    <t>m²</t>
  </si>
  <si>
    <t>2.1.3</t>
  </si>
  <si>
    <t>Excavate 800mm wide and 750mm deep in soft material for strip foundation trenches  starting from stripped level</t>
  </si>
  <si>
    <r>
      <t>m</t>
    </r>
    <r>
      <rPr>
        <sz val="11"/>
        <rFont val="Calibri"/>
        <family val="2"/>
      </rPr>
      <t>³</t>
    </r>
  </si>
  <si>
    <t>2.1.4</t>
  </si>
  <si>
    <t xml:space="preserve">Ditto to; 1000mm x 1000mm Column bases and 1200mm deep </t>
  </si>
  <si>
    <t>2.1.5</t>
  </si>
  <si>
    <t>Ditto to; 600mm wide and 600mm deep splash apron</t>
  </si>
  <si>
    <t>2.1.6</t>
  </si>
  <si>
    <t>Ditto to; Ramps and ground steps</t>
  </si>
  <si>
    <r>
      <t>m</t>
    </r>
    <r>
      <rPr>
        <vertAlign val="superscript"/>
        <sz val="11"/>
        <rFont val="Arial Narrow"/>
        <family val="2"/>
      </rPr>
      <t>3</t>
    </r>
  </si>
  <si>
    <t xml:space="preserve">Backfilling </t>
  </si>
  <si>
    <t>2.1.7</t>
  </si>
  <si>
    <t>150mm sand blinding at the below of column bases/footings</t>
  </si>
  <si>
    <t>2.1.8</t>
  </si>
  <si>
    <t>Return, fill and ram selected excavated material around  foundations</t>
  </si>
  <si>
    <t>Disposal of Surplus excavated materials</t>
  </si>
  <si>
    <t>2.1.9</t>
  </si>
  <si>
    <t>Load and cart away surplus material from site to an approved dumping site</t>
  </si>
  <si>
    <t>Imported filling</t>
  </si>
  <si>
    <t>2.1.10</t>
  </si>
  <si>
    <t xml:space="preserve">Minimum 700mm thick selected fill compacted in layers n.e 250mm </t>
  </si>
  <si>
    <t>2.1.11</t>
  </si>
  <si>
    <t>Ditto to ramps</t>
  </si>
  <si>
    <t>2.1.12</t>
  </si>
  <si>
    <t xml:space="preserve">Ditto to Splash apron 500mm thick selected fill </t>
  </si>
  <si>
    <t xml:space="preserve">Damp proof membrane </t>
  </si>
  <si>
    <t>2.1.13</t>
  </si>
  <si>
    <t>1000 gauge polythene or other equal and approved damp proof membrane laid under surface bed with 300mm side  and end laps (measured net- allow for laps). Cost to include anti termite treatment.</t>
  </si>
  <si>
    <t>Anti-termite Treatment</t>
  </si>
  <si>
    <t>2.1.14</t>
  </si>
  <si>
    <t xml:space="preserve">Anti - termite treatment to building area, other excavated trenches and pits with "Aldrex 48" or other equal approved anti-termite solution in accordance with manufacturer's instructions and as directed by the IOM Engineer. </t>
  </si>
  <si>
    <t>2.1.15</t>
  </si>
  <si>
    <t>Ditto to Ramps and ground steps</t>
  </si>
  <si>
    <t>Concrete work in substructure</t>
  </si>
  <si>
    <t>Concrete blinding (mix 1:2:4)</t>
  </si>
  <si>
    <t>2.1.16</t>
  </si>
  <si>
    <t>50mm Thick surface blinding under strip foundation and columns bases</t>
  </si>
  <si>
    <t>In Situ concrete class 20/25, vibrated and reinforced as described, in:-</t>
  </si>
  <si>
    <t>2.1.17</t>
  </si>
  <si>
    <t>Foundation strip, column footing and starters, and ground beam (C25_mix 1:1:2)</t>
  </si>
  <si>
    <t>2.1.18</t>
  </si>
  <si>
    <t>100mm thick ground floor slab concrete  (C25_mix 1:1:2)</t>
  </si>
  <si>
    <t>2.1.19</t>
  </si>
  <si>
    <t>Ramp (C20_mix 1:1.5:3)</t>
  </si>
  <si>
    <t>2.1.20</t>
  </si>
  <si>
    <t>100mm thick foundation concrete to bottom of splash apron  excavation-1:3:6</t>
  </si>
  <si>
    <t xml:space="preserve">Reinforcement </t>
  </si>
  <si>
    <t>High tensile steel reinforcement to B.S. 4461 in structural  concrete work including cutting, bending, hoisting, fixing, tying  wire and spacing blocks as described to;</t>
  </si>
  <si>
    <t>2.1.21</t>
  </si>
  <si>
    <t>8mm mild steel bars links to starter columns and ground beam</t>
  </si>
  <si>
    <t>kg</t>
  </si>
  <si>
    <t>2.1.22</t>
  </si>
  <si>
    <t>10mm bars for columns' footings</t>
  </si>
  <si>
    <t>2.1.23</t>
  </si>
  <si>
    <t>12mm Starter columns and ground beams</t>
  </si>
  <si>
    <t>Mesh reinforcement ; B.S. 4483  Ref A98 cost shall include; bends, tying wire and spacing blocks</t>
  </si>
  <si>
    <t>2.1.24</t>
  </si>
  <si>
    <t>Fabric mesh reinforcement to ground floor, ramp and ground steps</t>
  </si>
  <si>
    <t>Sawn formwork to</t>
  </si>
  <si>
    <t>2.1.25</t>
  </si>
  <si>
    <t>Vertical sides of column foundation, starter columns and ground beams.</t>
  </si>
  <si>
    <t>2.1.26</t>
  </si>
  <si>
    <t>Edges of ground slab ramps</t>
  </si>
  <si>
    <t>m</t>
  </si>
  <si>
    <t>2.1.27</t>
  </si>
  <si>
    <t>Sawn form work to sides of oversite apron concrete topping</t>
  </si>
  <si>
    <t>Foundation Plinth Wall</t>
  </si>
  <si>
    <t>Solid concrete block/ clay brick walling (mix 1:3:6); bedded, load bearing 7N/mm², jointed  and pointed in cement sand (1:3) mortar; reinforced with hoop iron after every alternate course.</t>
  </si>
  <si>
    <t>200mm thick wall of concrete blocks.</t>
  </si>
  <si>
    <t>200mm thick c/s block wall bedded in 1:4 motar mix with hoop iron at every alternate course</t>
  </si>
  <si>
    <t>Plinth finishes</t>
  </si>
  <si>
    <t>2.1.28</t>
  </si>
  <si>
    <t xml:space="preserve">12 mm thick cement : sand (1:3) rendering to plinth </t>
  </si>
  <si>
    <t>2.1.29</t>
  </si>
  <si>
    <t>Three coats of bituminous paint to plinth surfaces.</t>
  </si>
  <si>
    <t xml:space="preserve">SUPER STRUCTURAL FRAME </t>
  </si>
  <si>
    <t>Reinforced Concrete</t>
  </si>
  <si>
    <t xml:space="preserve">Insitu concrete class 25, vibrated and reinforced as described, in:- </t>
  </si>
  <si>
    <t>2.2.1</t>
  </si>
  <si>
    <t xml:space="preserve">Ring beams </t>
  </si>
  <si>
    <t>2.2.2</t>
  </si>
  <si>
    <t>Columns</t>
  </si>
  <si>
    <t>Reinforcement</t>
  </si>
  <si>
    <t xml:space="preserve">High tensile steel reinforcement to B.S. 4461 in structural  concrete work including cutting, bending, hoisting, fixing, tying  wire and spacing blocks </t>
  </si>
  <si>
    <t>2.2.3</t>
  </si>
  <si>
    <t>8 mm diameter bars in columns and ring beam - stirrups</t>
  </si>
  <si>
    <t>2.2.4</t>
  </si>
  <si>
    <t>12 mm diameter bars in columns and ring beam</t>
  </si>
  <si>
    <t>Formwork</t>
  </si>
  <si>
    <t>Formwork in sawn finish at any level to:-</t>
  </si>
  <si>
    <t>2.2.5</t>
  </si>
  <si>
    <t xml:space="preserve">Sides and soffits of ring beams </t>
  </si>
  <si>
    <t>2.2.6</t>
  </si>
  <si>
    <t>Sides of columns</t>
  </si>
  <si>
    <t>2.2.7</t>
  </si>
  <si>
    <t>Sides and bottoms of lintels</t>
  </si>
  <si>
    <t xml:space="preserve">WALLING </t>
  </si>
  <si>
    <t>External Walling</t>
  </si>
  <si>
    <t>Solid concrete block/ burnt clay brick walling (mix 1:3:6); bedded, load bearing 7N/mm², jointed  and pointed in cement sand (1:3) mortar; reinforced with hoop iron after every alternate course.</t>
  </si>
  <si>
    <t>2.3.1</t>
  </si>
  <si>
    <t>2.3.2</t>
  </si>
  <si>
    <t>150mm thick wall of concrete blocks.</t>
  </si>
  <si>
    <t>ROOF AND RAIN WATER DISPOSAL</t>
  </si>
  <si>
    <t>Structural steelwork grade 4.3C (factory primed) to be executed by an approved sub-contractor.</t>
  </si>
  <si>
    <t>Unframed mild steel including hoisting and fixing in position and including drilling holes, all necessary welding, bolts plates/gusset plates and other jointing whether or not specifically described herein or shown on the drawing and with one coat of red oxide primer after erection.(see the drawings)</t>
  </si>
  <si>
    <t>2.4.1</t>
  </si>
  <si>
    <t>50 x 50 x 3mm RHS Bottom chord, welded to the top of column</t>
  </si>
  <si>
    <t>2.4.2</t>
  </si>
  <si>
    <t>75 x 50 x 3mm RHS Top chord welded with 6mm fillet welds to 50 x 50 x 3mm RHS internals (RHS internals measured separately)</t>
  </si>
  <si>
    <t>2.4.3</t>
  </si>
  <si>
    <t>50 x 50 x 3mm RHS internals welded with 6mm fillet welds to 50 x 50 x 3mm Bottom/top chords (Bottom and Top chords measured separately)</t>
  </si>
  <si>
    <t>2.4.4</t>
  </si>
  <si>
    <t>100 x 50 x 2mm thick Z-purlins securely fixed onto the steel trusses (MS) including all the welding, straining, surface preparation and hoisting into position.</t>
  </si>
  <si>
    <t>2.4.5</t>
  </si>
  <si>
    <t>16mm diam anchor bolts L=250 to be welded on steel reinforcement</t>
  </si>
  <si>
    <t>nr</t>
  </si>
  <si>
    <t>2.4.6</t>
  </si>
  <si>
    <t>200x150x8mm plate (fillet weld of 6mm thick) welded to the truss and column</t>
  </si>
  <si>
    <t>2.4.7</t>
  </si>
  <si>
    <t>L- shape stiffener (angle cleat) 40x40x8mm thick on both sides of  truss fillet weld all round as detailed on the drawing.</t>
  </si>
  <si>
    <t>Roof Covering</t>
  </si>
  <si>
    <t>2.4.8</t>
  </si>
  <si>
    <t>Supplying &amp; fixing of gauge 28 pre-painted Super Five IT4 profiled roofing sheets ( 0.5mm ) of approved colour: fixed with J-bolts to 100 x 50 x 2mm zed purlins ( measured separately) and rubber caping to tops of bolts</t>
  </si>
  <si>
    <t>2.4.9</t>
  </si>
  <si>
    <t>Supplying &amp; fixing Gauge 28 prepainted ridge cap; 650mm girth (average) in position complete with all necessary roofing screws or hooks as required.</t>
  </si>
  <si>
    <t>2.4.10</t>
  </si>
  <si>
    <t xml:space="preserve">25x225mm high timber barge board bolted to 100 x 100 x 8mm thick mild steel plate with 4 No 12mm diameter bolts : plates welded to edges of rafters: all complete with approved wood preservative as specified. Painted with 1 coat of emulsion under coat and finished with 3 coats of an oil-based gloss paint in white </t>
  </si>
  <si>
    <t>Ceilling</t>
  </si>
  <si>
    <t>2.4.11</t>
  </si>
  <si>
    <t>Construct a plastered ceiling using timbers of sizes 100x50mm attached to metallic roof struss by where necessary drilling and bolting the timber members to steel to ensure the suspended members are firmly holdup to its positions before plastering as aproved quality by IOM engineer, cost includes ceilling joists, branders, vertical and horizontal supports, metal lathe, connections etc. c/s mix 1:4</t>
  </si>
  <si>
    <t>Supply and fix rain water system to manufacturer's  instructions.  </t>
  </si>
  <si>
    <t>2.4.12</t>
  </si>
  <si>
    <t>250 x 350 x 2mm galvnised metal sheet gutter welded on 40 x 25 x 2mm RHS; gutter sitting on 20 x 6mm thick metallic support bracket placed at 2000mm c/c</t>
  </si>
  <si>
    <t>2.4.13</t>
  </si>
  <si>
    <t>Ditto for rainwater outlets with nozzle for 80mm rainwater down pipe outlet.</t>
  </si>
  <si>
    <t>2.4.14</t>
  </si>
  <si>
    <t>10000L Plastic tank including plumbing work (pipe connections and taps)</t>
  </si>
  <si>
    <t>lump sum</t>
  </si>
  <si>
    <t>2.4.15</t>
  </si>
  <si>
    <t>Soak pit construction including supply and installation of all materials and labour</t>
  </si>
  <si>
    <t>2.4.16</t>
  </si>
  <si>
    <t>Water tank concrete plinth construction including supply and installation of all materials and labour</t>
  </si>
  <si>
    <t>DOORS AND WINDOWS</t>
  </si>
  <si>
    <t xml:space="preserve">DOORS </t>
  </si>
  <si>
    <t>Note: All doors to be supplied and fixed as per the details and schedule provided. All iron Mongery that has not been measured separately shall be priced together with the corresponding door.</t>
  </si>
  <si>
    <t>2.5.1</t>
  </si>
  <si>
    <t>Mild steel plated single leaf door made out of cold rolled steel sections in 40x40x2mm SHS frame material, 25x25x2mm vertical SHS burglar welded internally, 1.5mm thick flat metal plate casement  for 3 bottom panele and 5mm translucent glazing panel panel casement for panels above, 0.5mm thick louvers; thoroughly cleaned and phosphatized to resist corrosion before receiving  2 undercoats of anti-rust primer and 2 finishing coats of enamel paint on metal surfaces (D1 - Size: 1000x2700mm overall)</t>
  </si>
  <si>
    <t>2.5.2</t>
  </si>
  <si>
    <t>Mild steel plated double leafs door made out of cold rolled steel sections in 40x40x2mm SHS frame material, 25x25x2mm vertical SHS burglar welded internally, 1.5mm thick flat metal plate casement  for 3 bottom panele and 5mm translucent glazing panel panel casement for panels above 0.5mm thick louvers; thoroughly cleaned and phosphatized to resist corrosion before receiving  2 undercoats of anti-rust primer and 2 finishing coats of enamel paint on metal surfaces (D2 - Size: 1200x900mm overall)</t>
  </si>
  <si>
    <t>WINDOWS</t>
  </si>
  <si>
    <t>Note: Steel - Glazed windows: Steel casement windows in 40x40x2mm RHS frames with and including burglars in 25x25x2mm vertical steel bars at equal interval welded to frames on the interior side, 0.5mm thick louvers fixed over with mosquito wire netting. thoroughly cleaned and phosphatized to resist corrosion before receiving  2 undercoats of anti-rust inhibiting primer and one finishing coats enamel paint to all metal surface. Cost includes window stays and fastners.</t>
  </si>
  <si>
    <t>2.5.3</t>
  </si>
  <si>
    <t>W1. 1500x1700mm door Frame material is LTZ steel frame 40mm x 40mm x 2mm, Painted with 2 coats of antirust paint &amp; 2 coats of enamel paint glased with 5mm thick clear glass. Bugler proofing is  RHS 25 X 25 X 2 mm steel bars welded to frames at equal spacing behind glazings on the interior side and 0.5mm thick steel louvers welded to RHS frame. Louver to be covered with approved mosquito net. Ironmongry stainless steel pull-push bar handle</t>
  </si>
  <si>
    <t>2.5.4</t>
  </si>
  <si>
    <t>W2. 600x900mm door Frame material is LTZ steel frame 40mm x 40mm x 2mm, Painted with 2 coats of antirust paint &amp; 2 coats  of enamel paint glased with 5mm thick clear glass. Ironmongry stainless steel pull-push bar handle</t>
  </si>
  <si>
    <t>2.5.5</t>
  </si>
  <si>
    <t>W3. 600x1500mm. door Frame material is LTZ steel frame 40mm x 40mm x 2mm, Painted with 2 coats of antirust paint &amp; 2 coats of enamel paint glased with 5mm thick clear glass. Bugler proofing is  RHS 25 X 25 X 2 mm steel bars wended to frames atequal spacing behind glazings on the interior side and 0.5mm thick steel louvers welded to RHS frame. Louver to be covered with approved mosquito net. Ironmongry stainless steel pull-push bar handle</t>
  </si>
  <si>
    <t>2.5.6</t>
  </si>
  <si>
    <t>W4. 1200x1700mm. door Frame material is LTZ steel frame 40mm x 40mm x 2mm, Painted with 2 coats of antirust paint &amp; 2 coats  of enamel paint glased with 5mm thick clear glass. Bugler proofing is  RHS 25 X 25 X 2 mm steel bars wended to frames atequal spacing behind glazings on the interior side and 0.5mm thick steel louvers welded to RHS frame. Louver to be covered with approved mosquito net. Ironmongry stainless steel pull-push bar handle</t>
  </si>
  <si>
    <t>FINISHES</t>
  </si>
  <si>
    <t>Floor finishes</t>
  </si>
  <si>
    <t>Insitu cement and sand (1:3) screed</t>
  </si>
  <si>
    <t>2.6.1</t>
  </si>
  <si>
    <t>Provide 40mm thick cement- sand (1:3 mix) screed finished roughlyready to receive ceramic floor tiles (m.s)</t>
  </si>
  <si>
    <t>2.6.2</t>
  </si>
  <si>
    <t>Supply and fix non-slip floor tiling 40x40cm ceramic tiles on C.S  screed (m.s)</t>
  </si>
  <si>
    <t>2.6.3</t>
  </si>
  <si>
    <t xml:space="preserve">Skirting for floor tilling </t>
  </si>
  <si>
    <t>2.6.4</t>
  </si>
  <si>
    <t>20mm thick c/s screed on apron topping finished in steel float, mix 1:3</t>
  </si>
  <si>
    <t>Wall Finishes</t>
  </si>
  <si>
    <t xml:space="preserve">Internal Walls: 12mm thick cement sand plaster, with steel trowelled finish, as described to:- </t>
  </si>
  <si>
    <t>2.6.5</t>
  </si>
  <si>
    <t>Internal Sides of  solid block/brick surfaces</t>
  </si>
  <si>
    <t>2.6.6</t>
  </si>
  <si>
    <t>To plastered wall surfaces</t>
  </si>
  <si>
    <t xml:space="preserve">External Walls: 12mm Cement and sand (1:3) render on stone or concrete work  to:- </t>
  </si>
  <si>
    <t>Prepare and apply two undercoats of soft white/cream permaplast weather proof paint which is offering protection against severe tropical weather and 15mm thick wall master textured paint finish as ruff &amp; tuff to:-</t>
  </si>
  <si>
    <t>2.6.7</t>
  </si>
  <si>
    <t>External wall surfaces</t>
  </si>
  <si>
    <t>Ceiling finishes</t>
  </si>
  <si>
    <t>2.6.8</t>
  </si>
  <si>
    <t>Apply 15mm thick c/s plaster of mix 1:3  to ceilling soffit</t>
  </si>
  <si>
    <t>2.6.9</t>
  </si>
  <si>
    <t>Prepare and apply one undercoat and 2 finishing coats of matt paint to protect ceilling soffit</t>
  </si>
  <si>
    <t>FITTINGS &amp; FIXTURES</t>
  </si>
  <si>
    <t>Railing as per drawings</t>
  </si>
  <si>
    <t>2.7.1</t>
  </si>
  <si>
    <t>Handrails for length of ramps on both sides, CHS 50mm dia. and 2.5 mm thickness, painted with 2 coats of antirust paint and 2 coats of enamel paint</t>
  </si>
  <si>
    <t>prs</t>
  </si>
  <si>
    <t>2.7.2</t>
  </si>
  <si>
    <t>Handrails for length of stairs on both sides,
CHS 50mm dia. and 2.5 mm thickness, painted with 2 coats of antirust paint and 2 coat of enamel paint</t>
  </si>
  <si>
    <t>Plumbing Fixtures</t>
  </si>
  <si>
    <t>2.7.3</t>
  </si>
  <si>
    <t>Supply and install procelain hand washing basin (45cmx25cm) and fixed to the wall and 1000mm high from the finished floor level(measured separetely) as per drawings and connected to the gullybtraps and man hole. The work include all related work accessories (piping, 600mm dia and 6000mm deep man hole, 400mm dia x400mm deep gully traps and fittings.</t>
  </si>
  <si>
    <t>2.7.4</t>
  </si>
  <si>
    <t>Construct  600x600mm  and n.e 600mm deep manhole, Supply and install 600x600x75mm thick precast reinforced concrete manhole cover  connected to SoakAway Pit(m.s)</t>
  </si>
  <si>
    <t xml:space="preserve">FURNITURE-PHCU </t>
  </si>
  <si>
    <t>Furniture supply, as laid out in drawings. Contractor to provide shop drawings or manufactuer specifications for approval by Engineer</t>
  </si>
  <si>
    <t>2.8.1</t>
  </si>
  <si>
    <t>Inpatient bed, size 2000mmx950mm surface, 600mm high</t>
  </si>
  <si>
    <t>2.8.2</t>
  </si>
  <si>
    <t>Nurse’s table, 1300mmx500mmx750m high</t>
  </si>
  <si>
    <t>2.8.3</t>
  </si>
  <si>
    <t>Nurser’s chair, wooden</t>
  </si>
  <si>
    <t>2.8.4</t>
  </si>
  <si>
    <t>Wooden stool (500mmx50mmx 500mm high)</t>
  </si>
  <si>
    <t>450 x 500 x 2,800mm bench seat made of precast reinforced concrete with bench of 100mm thick and 2 legs, masonry base wall 350mm x 500mm x 350mm high all according to detail drawing. Bench shall be smooth finish:</t>
  </si>
  <si>
    <t>2.8.5</t>
  </si>
  <si>
    <t>Stone masonry/ solid blocks/ brick walling bedded in cement: sand, ratio(1:3)</t>
  </si>
  <si>
    <t xml:space="preserve">Concrete seat </t>
  </si>
  <si>
    <t>2.8.6</t>
  </si>
  <si>
    <t>100mm thick seat made of reinforced concrete  (C25_mix 1:1:2)</t>
  </si>
  <si>
    <t>2.8.7</t>
  </si>
  <si>
    <t>8 mm diameter bars in  slab seats</t>
  </si>
  <si>
    <t>kgs</t>
  </si>
  <si>
    <t>Sawn Formwork to</t>
  </si>
  <si>
    <t>2.8.8</t>
  </si>
  <si>
    <t>Vertical sides of reinforced slab</t>
  </si>
  <si>
    <r>
      <t>m</t>
    </r>
    <r>
      <rPr>
        <vertAlign val="superscript"/>
        <sz val="11"/>
        <rFont val="Arial Narrow"/>
        <family val="2"/>
      </rPr>
      <t>2</t>
    </r>
  </si>
  <si>
    <t>2.8.9</t>
  </si>
  <si>
    <t>Cupboards, size of 2000mmx500mmx2000mm smoothly vanished, lockable with key.</t>
  </si>
  <si>
    <t>ELECTRICAL INSTALLATION</t>
  </si>
  <si>
    <t>Conduit work</t>
  </si>
  <si>
    <t>Supply and installation of upvc electrical conduits for passage of wires in walls and ceilling, rates inclusive of wall chesiling</t>
  </si>
  <si>
    <t>2.9.1</t>
  </si>
  <si>
    <t>25mm conduits</t>
  </si>
  <si>
    <t>2.9.2</t>
  </si>
  <si>
    <t>Extra over to corners (bents 25mm)</t>
  </si>
  <si>
    <t>2.9.3</t>
  </si>
  <si>
    <t>Couplers 25mm</t>
  </si>
  <si>
    <t>2.9.4</t>
  </si>
  <si>
    <t>Circular boxes 25mm</t>
  </si>
  <si>
    <t>2.9.5</t>
  </si>
  <si>
    <t>Metallic MK boxes (Double)</t>
  </si>
  <si>
    <t>2.9.6</t>
  </si>
  <si>
    <t>Metallic MK boxes (Single)</t>
  </si>
  <si>
    <t>2.9.7</t>
  </si>
  <si>
    <t>Supply and installation of main switch 4-way (MCB) 16A</t>
  </si>
  <si>
    <t>Wiring work</t>
  </si>
  <si>
    <t>Supply and installation of insulated twin cables in conduits, twin cable.</t>
  </si>
  <si>
    <t>2.9.8</t>
  </si>
  <si>
    <t>Load cable, 16mm2 (single)</t>
  </si>
  <si>
    <t>2.9.9</t>
  </si>
  <si>
    <t>Light cables 2x2.5mm2</t>
  </si>
  <si>
    <t xml:space="preserve">Fixtures and Appliances </t>
  </si>
  <si>
    <t>Supply and fit fittings approved by the client or client's representative</t>
  </si>
  <si>
    <t>2.9.10</t>
  </si>
  <si>
    <t>Florescent fixture complete with lamp , electronic ballast  2x30w, 2350lm</t>
  </si>
  <si>
    <t>2.9.11</t>
  </si>
  <si>
    <t>LG 1 Ton 5 Star AI DUAL Inverter Split AC with all necessary accessories</t>
  </si>
  <si>
    <t>pc</t>
  </si>
  <si>
    <t>2.9.12</t>
  </si>
  <si>
    <t>56" Ceiling fan KDK Panasonic together with raw-bolt anchored on the roof tie beam</t>
  </si>
  <si>
    <t>2.9.13</t>
  </si>
  <si>
    <t>48" Ceiling fan KDK Panasonic together with raw-bolt anchored on the roof tie beam</t>
  </si>
  <si>
    <t>2.9.14</t>
  </si>
  <si>
    <r>
      <t>Chest freezers 16 feet</t>
    </r>
    <r>
      <rPr>
        <vertAlign val="superscript"/>
        <sz val="11"/>
        <rFont val="Arial Narrow"/>
        <family val="2"/>
      </rPr>
      <t xml:space="preserve">3  </t>
    </r>
    <r>
      <rPr>
        <sz val="11"/>
        <rFont val="Arial Narrow"/>
        <family val="2"/>
      </rPr>
      <t>(65″ length x 36″  height  x 28″ width).</t>
    </r>
  </si>
  <si>
    <t>2.9.15</t>
  </si>
  <si>
    <t xml:space="preserve">Ceiling fan control </t>
  </si>
  <si>
    <t>2.9.16</t>
  </si>
  <si>
    <t>6kg Portable Fire extinguisher  Calss 'ABC'</t>
  </si>
  <si>
    <t>2.9.17</t>
  </si>
  <si>
    <t>Double switch 220V ac, 10A/1P mounted 1.4@AFFL</t>
  </si>
  <si>
    <t>2.9.18</t>
  </si>
  <si>
    <t>Single switch 220V ac, 10A/1P mounted 1.4@AFFL</t>
  </si>
  <si>
    <t>2.9.19</t>
  </si>
  <si>
    <t>16A single socket outlet with 3x 2.5mm2 fixed above 40cm</t>
  </si>
  <si>
    <t>2.9.20</t>
  </si>
  <si>
    <t>16A double socket outlet with 3x2.5mm2 fixed above 40cm</t>
  </si>
  <si>
    <t>2.9.21</t>
  </si>
  <si>
    <t>Earthing rod in manhole including all necessary accessories and connections</t>
  </si>
  <si>
    <t>LIGHTHNING PROTECTION</t>
  </si>
  <si>
    <t>Provide and install a complete lightning protection system in compliance with the specifications and standards of the most current editions of the BS EN 62305. Comprises of air termination, down conductors, horizontal conductor and earthing termination. Provide also Inspection and Certification to satisfy the requirement of the BS EN 62305. Earthing.  Allow for earthing the entire electrical installation comply with engineers requirements</t>
  </si>
  <si>
    <t>2.10.1</t>
  </si>
  <si>
    <t>Air terminal- 15mm dia 750 mm long 3 spike pure copper including terminal base</t>
  </si>
  <si>
    <t>2.10.2</t>
  </si>
  <si>
    <t>Ridge saddle madeout of copper or Aluminium and fixed with countersunk screws</t>
  </si>
  <si>
    <t>2.10.3</t>
  </si>
  <si>
    <t>Horizontal lightning conductors, 25x3mm bare Cu with conductor holders @  maximum 1.0m intervels  for laying on roof tops</t>
  </si>
  <si>
    <t>2.10.4</t>
  </si>
  <si>
    <t>Down  lightning conductors, 25x2mm pure Cu with conductor holders @ 1.0m intervels for mounting on roof eaves and on walls</t>
  </si>
  <si>
    <t>2.10.5</t>
  </si>
  <si>
    <t>Underground horizontal lightning conductors, 25x3mm pure cu,  from the building to the earth pit. Rate to include excavation and backfill of 225x 300 mm deep trenches.</t>
  </si>
  <si>
    <t>2.10.6</t>
  </si>
  <si>
    <t>Test-joints for down-conductors</t>
  </si>
  <si>
    <t>2.10.7</t>
  </si>
  <si>
    <t>Standard bolts, nuts, screw and washeres for fixation</t>
  </si>
  <si>
    <t>item</t>
  </si>
  <si>
    <t>2.10.8</t>
  </si>
  <si>
    <t>Earth termination pit comprising of 3 No's  2800 mm x 50mm diametre deep driven GI pipe complete with heavy duty connector clamp, dring heads, coupling and accessories FURSE or equiivalent and as per specifications and detailed drawing</t>
  </si>
  <si>
    <t>WATER RESERVIOR SHADE</t>
  </si>
  <si>
    <t>Excavation</t>
  </si>
  <si>
    <t>2.11.1</t>
  </si>
  <si>
    <t>Excavate for  stub-columns  not exceeding 600mm from ground level and cart away arisings (average depth 0.6m)</t>
  </si>
  <si>
    <t>2.11.2</t>
  </si>
  <si>
    <t>Remove and cart away from site surplus excavated material as directed</t>
  </si>
  <si>
    <t>Mass concrete blinding class C15 (1:2:4):-</t>
  </si>
  <si>
    <t>2.11.3</t>
  </si>
  <si>
    <t>50mm thick strip base 100mm wide.</t>
  </si>
  <si>
    <t>Foundation Plinth</t>
  </si>
  <si>
    <t>2.11.4</t>
  </si>
  <si>
    <t>Solid concrete block walling (mix 1:3:6); bedded, load bearing 7N/mm², jointed  and pointed in cement sand (1:3) mortar; reinforced with hoop iron after every alternate course.</t>
  </si>
  <si>
    <t>2.11.5</t>
  </si>
  <si>
    <t>2.11.6</t>
  </si>
  <si>
    <t>Alternatively;</t>
  </si>
  <si>
    <t>2.11.7</t>
  </si>
  <si>
    <t>200mm thick wall of approved quality of  burnt clay bricks</t>
  </si>
  <si>
    <t>backfilling and filling.</t>
  </si>
  <si>
    <t>2.11.9</t>
  </si>
  <si>
    <t xml:space="preserve"> Min.700mm thick well compacted selected fill (95% proctor)</t>
  </si>
  <si>
    <t>2.11.10</t>
  </si>
  <si>
    <t>Sawn Formwork to;</t>
  </si>
  <si>
    <t>2.11.11</t>
  </si>
  <si>
    <t xml:space="preserve">Insitu mass concrete class 20 (1:1.5:3), vibrated and reinforced as described,  in:- </t>
  </si>
  <si>
    <t>2.11.12</t>
  </si>
  <si>
    <t>Column bases and Sub-columns below ground level</t>
  </si>
  <si>
    <t>2.11.13</t>
  </si>
  <si>
    <t xml:space="preserve">Ditto: Reinforced concrete slab </t>
  </si>
  <si>
    <t>2.11.14</t>
  </si>
  <si>
    <t>Ditto: Reinforced concrete strip foundation</t>
  </si>
  <si>
    <t>2.11.15</t>
  </si>
  <si>
    <t>10mm steel diameter, 150 c-c both directions</t>
  </si>
  <si>
    <t>2.11.16</t>
  </si>
  <si>
    <t>BRC mesh A252.</t>
  </si>
  <si>
    <t>Steel Columns Posts</t>
  </si>
  <si>
    <t>Note: Rate for steel shall include all necessary welding, cutting, joining members, drilling holes and paint work</t>
  </si>
  <si>
    <t>All steel sections to be thoroughly cleaned and phosphatized to resist  corrosion before receiving 2 undercoats of brown rust inhibiting primer, 2 oats of matt white oil paint and finished with 2 coats of premium quality oil based acrylic paint of approved colour</t>
  </si>
  <si>
    <t>2.11.17</t>
  </si>
  <si>
    <t>SHS 75x75x2.5mm Thick rolled steel column posts;  fixed into 600mm deep concrete bases (concrete bases measured separately) [Total of 4no. Each posts approx. 3.6m long]</t>
  </si>
  <si>
    <t>Roof construction</t>
  </si>
  <si>
    <t>Structural steelwork grade 4.3C (factory primed) to be executed by an approved sub-contractor. Unframed mild steel including hoisting and fixing in position and including drilling holes, all necessary welding, bolts plates/gusset plates and other jointing whether or not specifically described herein or shown on the drawing and with two coats of red oxide primer after erection.(see the drawings)</t>
  </si>
  <si>
    <t>2.11.18</t>
  </si>
  <si>
    <t>SHS 50x50x2.5mm tie beam, welded to the top of column</t>
  </si>
  <si>
    <t>2.11.19</t>
  </si>
  <si>
    <t>SHS 50x50x2.5mm rafters welded with 6mm fillet welds to 40x40x2.5mm metal steel Angle Ties (Ties measured separately)</t>
  </si>
  <si>
    <t>2.11.20</t>
  </si>
  <si>
    <t>40x40x2.5mm metal steel Angle section ties welded with 6mm fillet welds to SHS 50x50x2.5mm Tie beams/rafters (Tie beams and Rafters measured separately)</t>
  </si>
  <si>
    <t>2.11.21</t>
  </si>
  <si>
    <t>40x40x4mm metal steel Angle section bracings (struts) welded to trusses at each intersection; including necessary drilling holes welding/bolts and washers</t>
  </si>
  <si>
    <t>2.11.22</t>
  </si>
  <si>
    <t>SHS 40 x 40 x 2.5mm thick purlins securely fixed onto the steel trusses (MS) including all the welding, straining, surface preparation and hoisting into position.</t>
  </si>
  <si>
    <t>2.11.23</t>
  </si>
  <si>
    <t>Supplying &amp; fixing of gauge 28 pre-painted Super Five IT4 profiled roofing sheets ( 0.5mm ) of approved colour: fixed with self tapping screws ( measured separately)</t>
  </si>
  <si>
    <t>2.11.24</t>
  </si>
  <si>
    <t>Supplying &amp; fixing Gauge 28 prepainted ridge cap; 300mm wide fix in position complete with all necessary roofing screws or hooks as required.</t>
  </si>
  <si>
    <t>BILL No. 3</t>
  </si>
  <si>
    <t>BoQ FOR CONSTRUCTION OF 1 BLOCK OF 3 STANCES LATRINE WITH WASHROOM  AT GOLBANY PHCU, GOLBANY PS &amp; GOLLO PS</t>
  </si>
  <si>
    <t xml:space="preserve">SUBSTRUCTURE </t>
  </si>
  <si>
    <t>Excavation and Earthwork (Provisional)</t>
  </si>
  <si>
    <t>3.1.1</t>
  </si>
  <si>
    <t>Site clearance and removal of debris from site as directed (10m by 6m)</t>
  </si>
  <si>
    <t>m2</t>
  </si>
  <si>
    <t>3.1.2</t>
  </si>
  <si>
    <t>Excavate loose top soil average 200 deep from ground level and wheel and deposit on site as directed</t>
  </si>
  <si>
    <t>3.1.3</t>
  </si>
  <si>
    <t xml:space="preserve">Manual-Mass excavation for latrine pit not exceeding 1.5m deep starting from Ground level </t>
  </si>
  <si>
    <t>m3</t>
  </si>
  <si>
    <t>3.1.4</t>
  </si>
  <si>
    <t>Ditto exceeding 1.5-3.0m depth starting from stripped level</t>
  </si>
  <si>
    <t>3.1.5</t>
  </si>
  <si>
    <t>Excavate in soft material for foundation trenches and column bases not exceeding 1.8m depth starting from stripped level and 60 cm wide</t>
  </si>
  <si>
    <t>3.1.6</t>
  </si>
  <si>
    <t>Excavate in soft material for ramp trenches not exceeding 600mm depth</t>
  </si>
  <si>
    <t>Disposal of surplus spoils</t>
  </si>
  <si>
    <t>3.1.7</t>
  </si>
  <si>
    <t>Selected filling</t>
  </si>
  <si>
    <t>3.1.8</t>
  </si>
  <si>
    <t>200mm Thick approved selected compacted in layers not exceeding 100mm  deep and well watered under lobby ground slab and ramps</t>
  </si>
  <si>
    <t>3.1.9</t>
  </si>
  <si>
    <t>500mm Thick compacted selected fill to grade natural soil</t>
  </si>
  <si>
    <t>3.1.10</t>
  </si>
  <si>
    <t>1000 gauge polythene or other equal and approved damp proof membrane laid under surface bed with 300mm side  and end laps (measured net- allow for laps)</t>
  </si>
  <si>
    <t xml:space="preserve">Plain concrete class 10 (mix 1:3:6) </t>
  </si>
  <si>
    <t>3.1.11</t>
  </si>
  <si>
    <t>50mm Thick surface blinding under strip foundation and bottom pit</t>
  </si>
  <si>
    <t>3.1.12</t>
  </si>
  <si>
    <t>Ditto for columns bases</t>
  </si>
  <si>
    <t>3.1.13</t>
  </si>
  <si>
    <t>Ditto for ramps</t>
  </si>
  <si>
    <t xml:space="preserve">Insitu concrete class 25/20, vibrated and reinforced as described,  in:- </t>
  </si>
  <si>
    <t>3.1.14</t>
  </si>
  <si>
    <t>Foundation strip (250mm thick)</t>
  </si>
  <si>
    <t>3.1.15</t>
  </si>
  <si>
    <t>Pit foundation beams (200mm thick)</t>
  </si>
  <si>
    <t>3.1.16</t>
  </si>
  <si>
    <t>Column Bases (250mm thick)</t>
  </si>
  <si>
    <t>3.1.17</t>
  </si>
  <si>
    <t>Columns (substructure)</t>
  </si>
  <si>
    <t>3.1.18</t>
  </si>
  <si>
    <t>150mm thick ground floor slab over the pit and 100mm on the walk way</t>
  </si>
  <si>
    <t>3.1.19</t>
  </si>
  <si>
    <t>Ground beams (300mm thick by 200mm wide)</t>
  </si>
  <si>
    <t>3.1.20</t>
  </si>
  <si>
    <t>Ramp (minimum 100mm thick)</t>
  </si>
  <si>
    <t>3.1.21</t>
  </si>
  <si>
    <t>100mm thick bottom pit slab of concrete reinforced with mesh</t>
  </si>
  <si>
    <t>Reinforcement for Substructure</t>
  </si>
  <si>
    <t>3.1.22</t>
  </si>
  <si>
    <t>8 mm diameter bars</t>
  </si>
  <si>
    <t>3.1.23</t>
  </si>
  <si>
    <t>10 mm diameter bars</t>
  </si>
  <si>
    <t>3.1.24</t>
  </si>
  <si>
    <t>12 mm diameter bars</t>
  </si>
  <si>
    <t>3.1.25</t>
  </si>
  <si>
    <t>16 mm diameter bars</t>
  </si>
  <si>
    <t>Mesh reinforcement ; B.S. 4483  Ref A142 weighing 3.22 kgs per square meter including bends, tying wire and spacing blocks</t>
  </si>
  <si>
    <t>3.1.26</t>
  </si>
  <si>
    <t>Fabric mesh reinforcement for ground floor, ramp and bottom pit slab</t>
  </si>
  <si>
    <t>Sawn formwork to:-</t>
  </si>
  <si>
    <t>3.1.27</t>
  </si>
  <si>
    <t>Horizontal  sides of pit foundation beam</t>
  </si>
  <si>
    <t>3.1.28</t>
  </si>
  <si>
    <t xml:space="preserve">Horizontal  sides of foundation strip </t>
  </si>
  <si>
    <t>3.1.29</t>
  </si>
  <si>
    <t>Horizontal  sides of ground beams and floor slabs</t>
  </si>
  <si>
    <t>3.1.30</t>
  </si>
  <si>
    <t>Edge of ramps</t>
  </si>
  <si>
    <t>Foundation Walling</t>
  </si>
  <si>
    <t>200mm Thick walling for pit</t>
  </si>
  <si>
    <t>3.1.31</t>
  </si>
  <si>
    <t>200mm thick plinth</t>
  </si>
  <si>
    <t>Damp proof course</t>
  </si>
  <si>
    <t>3.1.32</t>
  </si>
  <si>
    <t>1200 gauge polythene or other equal and approved damp proof membrane laid under 150mm thick walls</t>
  </si>
  <si>
    <t>Plastering and Painting</t>
  </si>
  <si>
    <t>3.1.33</t>
  </si>
  <si>
    <t xml:space="preserve">12 mm thick cement : sand (1:3) plaster to walling </t>
  </si>
  <si>
    <t>3.1.34</t>
  </si>
  <si>
    <t>Ditto to internals of pit walls and bottom</t>
  </si>
  <si>
    <t>3.1.35</t>
  </si>
  <si>
    <t>Painting to externals of plinth walls</t>
  </si>
  <si>
    <t>Sundries</t>
  </si>
  <si>
    <t>3.1.36</t>
  </si>
  <si>
    <t>Allow for making squat hole openings in 150 mm slab</t>
  </si>
  <si>
    <t>3.1.37</t>
  </si>
  <si>
    <t>Ditto for making 600 x600 mm openings in 150 mm slab for manhole.</t>
  </si>
  <si>
    <t xml:space="preserve">SUPERSTRUCTURE </t>
  </si>
  <si>
    <t xml:space="preserve">Insitu concrete class 25/20 , vibrated and reinforced as described, in:- </t>
  </si>
  <si>
    <t>3.2.1</t>
  </si>
  <si>
    <t>Ring beam</t>
  </si>
  <si>
    <t>3.2.2</t>
  </si>
  <si>
    <t>Columns (superstructure)</t>
  </si>
  <si>
    <t>3.2.3</t>
  </si>
  <si>
    <t>3.2.4</t>
  </si>
  <si>
    <t>3.2.5</t>
  </si>
  <si>
    <t>3.2.6</t>
  </si>
  <si>
    <t>Walling</t>
  </si>
  <si>
    <t>3.2.7</t>
  </si>
  <si>
    <t>150mm Thick walls for toilet and curtain</t>
  </si>
  <si>
    <t xml:space="preserve">ROOF AND RAIN WATER DISPOSAL </t>
  </si>
  <si>
    <t>Contractor to allow for hoisting and all angle brackets  or gusset plates, bolts,  cleats, fish tailing lugs, drilling holes and the likes for fixing members to position as per the details provided.</t>
  </si>
  <si>
    <t>Roof Construction</t>
  </si>
  <si>
    <t>3.3.1</t>
  </si>
  <si>
    <t>100 x 50 x 2mm thick Z-purlins securely fixed onto the steel trusses (MS) at 900mm c/c spacing including all the welding, straining, surface preparation and hoisting into position</t>
  </si>
  <si>
    <t>3.3.2</t>
  </si>
  <si>
    <t xml:space="preserve">16mm diam anchor bolts L=250 to be welded on steel </t>
  </si>
  <si>
    <t>Nr</t>
  </si>
  <si>
    <t>3.3.3</t>
  </si>
  <si>
    <t>240x150x6mm plate (fillet weld of 6mm thick) welded to the truss and column</t>
  </si>
  <si>
    <t>3.3.4</t>
  </si>
  <si>
    <t>100x60x3mm RHS Rafter including all the welding, straining, surface preparation and hoisting into position</t>
  </si>
  <si>
    <t>3.3.5</t>
  </si>
  <si>
    <t>Rain Water Disposal</t>
  </si>
  <si>
    <t>3.3.6</t>
  </si>
  <si>
    <t>250x350 GMS 2mm thick gutter</t>
  </si>
  <si>
    <t>3.3.7</t>
  </si>
  <si>
    <t>Rainwater outlets with nozzle for 100mm rainwater down pipe outlet.</t>
  </si>
  <si>
    <t>3.3.8</t>
  </si>
  <si>
    <t>1000L Plastic tank including plumbing work (pipe connections and taps)</t>
  </si>
  <si>
    <t>3.3.9</t>
  </si>
  <si>
    <t>3.3.10</t>
  </si>
  <si>
    <t>3.3.11</t>
  </si>
  <si>
    <t xml:space="preserve">Storm water drainage </t>
  </si>
  <si>
    <t>DOORS, WINDOWS, FINISHES, PLUMBING</t>
  </si>
  <si>
    <t>Doors</t>
  </si>
  <si>
    <t>3.4.1</t>
  </si>
  <si>
    <t>Door D1 80x227cm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</si>
  <si>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3.4.2</t>
  </si>
  <si>
    <t>Door D2 110x227cm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</si>
  <si>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3.4.3</t>
  </si>
  <si>
    <t>Door D3 110x210cm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</si>
  <si>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Louvers</t>
  </si>
  <si>
    <t>3.4.4</t>
  </si>
  <si>
    <t xml:space="preserve"> 600x400mm high windows, RHS steel frame 40x40x2mm painted with 2 coats of antirust paint &amp; one coat of enamel paint with steel louvers</t>
  </si>
  <si>
    <t>Finishes</t>
  </si>
  <si>
    <t>3.4.5</t>
  </si>
  <si>
    <t>50mm thick screed for floor and ramp</t>
  </si>
  <si>
    <t xml:space="preserve">Internal and external Walls: 12mm thick cement sand plaster, with steel trowelled finish, as described to:- </t>
  </si>
  <si>
    <t>3.4.6</t>
  </si>
  <si>
    <t>Internal wall plaster</t>
  </si>
  <si>
    <t>3.4.7</t>
  </si>
  <si>
    <t>External wall plaster</t>
  </si>
  <si>
    <t>3.4.8</t>
  </si>
  <si>
    <t>Wooden fascia board paint, 1 coat of emulsion under coat &amp; 3 coats of oil based gloss white paint</t>
  </si>
  <si>
    <t xml:space="preserve">Miscellaneous </t>
  </si>
  <si>
    <t>3.4.9</t>
  </si>
  <si>
    <t>Manhole Cover (supply and form concrete for 600x600x10mm RC cover)</t>
  </si>
  <si>
    <t>Plumbing installations</t>
  </si>
  <si>
    <t>3.4.10</t>
  </si>
  <si>
    <t xml:space="preserve">PSN Seat attached with handrails support,  casted with concrete and finished with tiles (400mm x 300mm x 400mm). </t>
  </si>
  <si>
    <t>3.4.11</t>
  </si>
  <si>
    <t>Supply and install handwash basin and 50l water bucket with its drainage (refer to hand wash details on the drawing)</t>
  </si>
  <si>
    <t>3.4.12</t>
  </si>
  <si>
    <t>Well finished squat hole with foot rest</t>
  </si>
  <si>
    <t>3.4.13</t>
  </si>
  <si>
    <t>Handrails for length of ramps (on both sides)</t>
  </si>
  <si>
    <t>Pairs</t>
  </si>
  <si>
    <t>3.4.14</t>
  </si>
  <si>
    <t>Vent-pipe</t>
  </si>
  <si>
    <t>Item</t>
  </si>
  <si>
    <t>BILL No. 4</t>
  </si>
  <si>
    <t>BOQ  FOR CONSTRUCTION OF INCINERATOR, ASH PIT AND SHADE  AT GOLBANY</t>
  </si>
  <si>
    <t xml:space="preserve">GENERAL SITE CLEARANCE </t>
  </si>
  <si>
    <t>4.1.1</t>
  </si>
  <si>
    <t>Site clearance and removal of debris from site as directed</t>
  </si>
  <si>
    <t>4.1.2</t>
  </si>
  <si>
    <t>Excavate to remove loose top soil not exceeding 0.2 meters deep and cart away as directed</t>
  </si>
  <si>
    <t>INCINERATOR</t>
  </si>
  <si>
    <t>Excavation and backfilling</t>
  </si>
  <si>
    <t>4.2.1</t>
  </si>
  <si>
    <t>Excavate in soft material for foundation trenches not exceeding 1.0 m deep starting from stripped level</t>
  </si>
  <si>
    <t>Disposal of Surplus spoils</t>
  </si>
  <si>
    <t>4.2.2</t>
  </si>
  <si>
    <t>4.2.3</t>
  </si>
  <si>
    <t>Min 150mm thick compacted selected fill to grade</t>
  </si>
  <si>
    <t>Crushed stone fill</t>
  </si>
  <si>
    <t>4.2.4</t>
  </si>
  <si>
    <t>200mm thick hardcore (crushed stone)</t>
  </si>
  <si>
    <t>Anti-termite treatment</t>
  </si>
  <si>
    <t>4.2.5</t>
  </si>
  <si>
    <t>TERMIDOR' or other equal and approved insecticide with a ten-years guarantee to surfaces of fill and tops of foundations</t>
  </si>
  <si>
    <t>Damp Proofing</t>
  </si>
  <si>
    <t>4.2.6</t>
  </si>
  <si>
    <t>1000 gauge polythene sheet damp proof membrane: to floors: laid on blinded smooth finished hardcore bed with 300mm side and end laps to receive concrete floor bed (m/s) - measured net with no allowance for overlaps</t>
  </si>
  <si>
    <t>Concrete works</t>
  </si>
  <si>
    <t>Plain concrete class 15 (mix 1:3:6)</t>
  </si>
  <si>
    <t>4.2.7</t>
  </si>
  <si>
    <t>50mm Thick surface blinding under foundations (C-10)</t>
  </si>
  <si>
    <t>In Situ concrete class 25, vibrated and reinforced as described, in:-</t>
  </si>
  <si>
    <t>4.2.8</t>
  </si>
  <si>
    <t>150mm thick  floor slab (C-25 concrete) over the blinding layer</t>
  </si>
  <si>
    <t>4.2.9</t>
  </si>
  <si>
    <t>High tensile steel reinforcement to B.S. 4461 in structural concrete work including cutting, bending, hoisting, fixing, tying wire and spacing blocks (180mm c/c both direction)</t>
  </si>
  <si>
    <t>4.2.10</t>
  </si>
  <si>
    <t xml:space="preserve">10 mm diameter bars </t>
  </si>
  <si>
    <t>Sawn formwork to:</t>
  </si>
  <si>
    <t>4.2.11</t>
  </si>
  <si>
    <t>Edges of 150mm high ground floor slab</t>
  </si>
  <si>
    <t>Bricks walling</t>
  </si>
  <si>
    <t>4.2.12</t>
  </si>
  <si>
    <t>Provide refractory bricks and lay fire brick base with refractory cement onto the casted ground slab</t>
  </si>
  <si>
    <t>4.2.13</t>
  </si>
  <si>
    <t>Provide bricks and constructing common brick linning surround with 1:3 cement sand mortar for the walls of thickness 113mm thickness</t>
  </si>
  <si>
    <t xml:space="preserve">Chimney and support, Top frame, and Loading door </t>
  </si>
  <si>
    <t>Top frame.</t>
  </si>
  <si>
    <t>4.2.14</t>
  </si>
  <si>
    <t xml:space="preserve">Provide angle bars ISA 35x35x6mm thick and fit as per the drawing (De Montfort Mark 8) including fittings and painting work to prevent corrosion </t>
  </si>
  <si>
    <t>4.2.15</t>
  </si>
  <si>
    <t>Ditto to flat mild steel 50x4mm thick</t>
  </si>
  <si>
    <t>4.2.16</t>
  </si>
  <si>
    <t>Ditto Hinges</t>
  </si>
  <si>
    <t>pair</t>
  </si>
  <si>
    <t>Loading Door</t>
  </si>
  <si>
    <t>4.2.17</t>
  </si>
  <si>
    <t>Provide and fitting Loading door of 530mmx420mm as per the drawing Mark8 including painting works</t>
  </si>
  <si>
    <t>4.2.18</t>
  </si>
  <si>
    <t>Angle bar, ISA 35x35x6mm thick for the door frame</t>
  </si>
  <si>
    <t>4.2.19</t>
  </si>
  <si>
    <t>3mm thick mild steel metal plate</t>
  </si>
  <si>
    <r>
      <t>m</t>
    </r>
    <r>
      <rPr>
        <vertAlign val="superscript"/>
        <sz val="11"/>
        <rFont val="Arial"/>
        <family val="2"/>
      </rPr>
      <t>2</t>
    </r>
  </si>
  <si>
    <t>4.2.20</t>
  </si>
  <si>
    <t>16mm diameter rod</t>
  </si>
  <si>
    <t>4.2.21</t>
  </si>
  <si>
    <t xml:space="preserve">Mild steel pipe of O.D 24 - 2.6mm thick </t>
  </si>
  <si>
    <t>Chimney and chimmey support pannel</t>
  </si>
  <si>
    <t>Provide and fit chimney support pannel with chimney spigot. The chimney should be 6m high minimum.</t>
  </si>
  <si>
    <t>4.2.22</t>
  </si>
  <si>
    <t>mild steel sheet of 440x190x3mm thick for the spigot to be connected to 150mm diameter chimney.</t>
  </si>
  <si>
    <t>4.2.23</t>
  </si>
  <si>
    <t>mild steel sheet of 620x620x3mm thick sheet</t>
  </si>
  <si>
    <t>4.2.24</t>
  </si>
  <si>
    <t>Mild steel angle bar ISA 35x35x6mm thick as pannels to support the chimney.</t>
  </si>
  <si>
    <t>ASH PIT</t>
  </si>
  <si>
    <t>4.3.1</t>
  </si>
  <si>
    <t xml:space="preserve">Substructure </t>
  </si>
  <si>
    <t>4.3.1.1</t>
  </si>
  <si>
    <t>Excavate in soft material for foundation pit not exceeding 1.5 m deep starting from stripped level</t>
  </si>
  <si>
    <t>4.3.1.2</t>
  </si>
  <si>
    <t>4.3.1.3</t>
  </si>
  <si>
    <t>In situ concrete class 20  (mix 1:1.5:3)</t>
  </si>
  <si>
    <t>4.3.1.4</t>
  </si>
  <si>
    <t>100mm thick bottom pit slab of reinforced concrete with mesh (C-20) OVER COMPACTED SAND</t>
  </si>
  <si>
    <t>4.3.1.5</t>
  </si>
  <si>
    <t>150mm thick  ground floor slab (C-25 concrete) over the ash pit</t>
  </si>
  <si>
    <t>Mesh reinforcement ; B.S. 4483 A98 weighing 1.54 kgs per square meter including bends, tying wire and spacing blocks</t>
  </si>
  <si>
    <t>4.3.1.6</t>
  </si>
  <si>
    <t>A98 wire mesh laid on well compacted sand</t>
  </si>
  <si>
    <t>Sawn formwork</t>
  </si>
  <si>
    <t>4.3.1.7</t>
  </si>
  <si>
    <t>4.3.1.8</t>
  </si>
  <si>
    <t>Under ground floor slab</t>
  </si>
  <si>
    <t>Damp proof Course</t>
  </si>
  <si>
    <t>Three- ply bituminous felt damp proof course bedded in cement and sand (1:3) mortar (measured net allow for 300mm laps):-</t>
  </si>
  <si>
    <t>4.3.1.9</t>
  </si>
  <si>
    <t>200mm wide</t>
  </si>
  <si>
    <t>WALLING</t>
  </si>
  <si>
    <t>4.3.20</t>
  </si>
  <si>
    <t>200mm thick solid block wall bedded in mortar, ratio(1:3)</t>
  </si>
  <si>
    <t>4.3.2.1</t>
  </si>
  <si>
    <t>200mm thick walls reinforced with two lines of hoop iron after every three courses</t>
  </si>
  <si>
    <t>Pit Plastering</t>
  </si>
  <si>
    <t>4.3.2.2</t>
  </si>
  <si>
    <t>4.3.2.3</t>
  </si>
  <si>
    <t>Ditto for making 300 x300 mm openings in 150 mm slab for manhole.</t>
  </si>
  <si>
    <t>Ash Door and steel tunnel</t>
  </si>
  <si>
    <t>4.3.2.4</t>
  </si>
  <si>
    <t>4.3.2.5</t>
  </si>
  <si>
    <t>Flat mild steel metal of different sizes as per the drawing and specifications</t>
  </si>
  <si>
    <t>4.3.2.6</t>
  </si>
  <si>
    <t>Supply and weld Mild steel sheet of 240x230x3mm thick on to the ash door members</t>
  </si>
  <si>
    <t>4.3.2.7</t>
  </si>
  <si>
    <t xml:space="preserve">Supply and fix mild steel pipe of O.D 24 - 2.6mm </t>
  </si>
  <si>
    <t>GROUND STEPS WITH HAND RAILS</t>
  </si>
  <si>
    <t>4.3.2.8</t>
  </si>
  <si>
    <t>4.3.2.9</t>
  </si>
  <si>
    <t>4.3.2.10</t>
  </si>
  <si>
    <t>4.3.2.11</t>
  </si>
  <si>
    <t>100mm thick reinforced concrete waiste concrete slab.</t>
  </si>
  <si>
    <t>4.3.2.12</t>
  </si>
  <si>
    <t xml:space="preserve">A98 wire mesh laid on well compacted fill to be embedded in the waiste concrete  slab as described </t>
  </si>
  <si>
    <t>4.3.2.13</t>
  </si>
  <si>
    <t>Edges of 100mm thick waiste slab as described</t>
  </si>
  <si>
    <t>4.3.2.14</t>
  </si>
  <si>
    <t>4.3.2.15</t>
  </si>
  <si>
    <t>4.3.2.16</t>
  </si>
  <si>
    <t xml:space="preserve">Solid blocks 200mm thick reinforced with two lines of hoop iron after every three courses </t>
  </si>
  <si>
    <t>Plastering finishes</t>
  </si>
  <si>
    <t>4.3.2.17</t>
  </si>
  <si>
    <t>12 mm thick cement : sand (1:3) plaster to walling of the sides of steps</t>
  </si>
  <si>
    <t>Railings</t>
  </si>
  <si>
    <t>4.3.2.18</t>
  </si>
  <si>
    <t>Handrails for length of steps on both sides,
CHS 50mm dia. and 2.5 mm thickness, CHS 20mm dia and 2.5mm thickness baluster, CHS 50mm dia and 2.5mm metal guide rail, CHS 40mm dia and 2.5mm vertical CHS post @1200mm c/c, painted with 2 coats of antirust paint and 1 coat of enamel paint The rate shall include casting the steps 300mm tread and 150mm rise</t>
  </si>
  <si>
    <t>pr</t>
  </si>
  <si>
    <t>SHADE</t>
  </si>
  <si>
    <t>4.4.1</t>
  </si>
  <si>
    <t>4.4.1.1</t>
  </si>
  <si>
    <t>Excavate for  stub-columns  not exceeding 1000mm from ground level and cart away arisings (average depth 0.5m)</t>
  </si>
  <si>
    <r>
      <t>m</t>
    </r>
    <r>
      <rPr>
        <vertAlign val="superscript"/>
        <sz val="11"/>
        <rFont val="Arial"/>
        <family val="2"/>
      </rPr>
      <t>3</t>
    </r>
  </si>
  <si>
    <t>4.4.1.2</t>
  </si>
  <si>
    <t>Mass concrete blinding class 10 (1:3:6) :-</t>
  </si>
  <si>
    <t>50mm thick strip base [100mm wide]</t>
  </si>
  <si>
    <t>4.4.1.3</t>
  </si>
  <si>
    <t xml:space="preserve">Insitu concrete class 25, vibrated and reinforced as described,  in:- </t>
  </si>
  <si>
    <t>4.4.1.4</t>
  </si>
  <si>
    <t>Vertical sides of column bases</t>
  </si>
  <si>
    <t>4.4.2</t>
  </si>
  <si>
    <t>4.4.2.1</t>
  </si>
  <si>
    <t>SHS 75x75x2.5mm Thick rolled steel column posts;  fixed into 600mm deep concrete bases (concrete bases measured separately) [Total of 4no. Each posts approx. 3.5m long max] with  40X40X2.5mm L=250mm
 anchor bars</t>
  </si>
  <si>
    <t>4.4.2.2</t>
  </si>
  <si>
    <t>Extra steel for bracings and supporting the chimney 40x40x4mm MS Angle</t>
  </si>
  <si>
    <t>4.4.3</t>
  </si>
  <si>
    <t>SHADE ROOFING</t>
  </si>
  <si>
    <t>4.4.3.1</t>
  </si>
  <si>
    <t>50x50x5mm M.S angle tie beam, welded to the top of column</t>
  </si>
  <si>
    <t>4.4.3.2</t>
  </si>
  <si>
    <t>50 x 50 x2.5mm M.S angle  rafters welded with 6mm fillet welds to 40 x 40 x 4mm M.S Angle Ties ( Ties measured separately)</t>
  </si>
  <si>
    <t>4.4.3.3</t>
  </si>
  <si>
    <t>40 x 40 x 4mm M.S Angle  ties welded with 6mm fillet welds to 50 x 50 x 5mm Tie beams/rafters (Tie beams and Rafters measured separately)</t>
  </si>
  <si>
    <t>4.4.3.4</t>
  </si>
  <si>
    <t>40x40x4mm M.S Angle section bracings welded to trusses at each intersection; including necessary drilling holes welding/bolts and washers</t>
  </si>
  <si>
    <t>4.4.3.5</t>
  </si>
  <si>
    <t>40 x 40 x 3mm thick SHS purlins securely fixed onto the steel trusses (MS) including all the welding, straining, surface preparation and hoisting into position.</t>
  </si>
  <si>
    <t>4.4.3.6</t>
  </si>
  <si>
    <t>4.4.3.7</t>
  </si>
  <si>
    <t>BILL No. 5</t>
  </si>
  <si>
    <t>BOQ FOR CONSTRUCTION OF 1 BLOCK OF 4-CLASSROOMS (BLACK COTTON SOIL) AT GOLBANY  AND GOLO PRIMARY SCHOOL</t>
  </si>
  <si>
    <t>SUBSTRUCTURE</t>
  </si>
  <si>
    <t>5.1.1</t>
  </si>
  <si>
    <t>5.1.2</t>
  </si>
  <si>
    <t>Excavate to remove loose top soil not exceeding 0.3 meters deep and cart away as directed</t>
  </si>
  <si>
    <t>5.1.3</t>
  </si>
  <si>
    <t>Excavate in soft material for foundation trenches minimum of 0.75m deep starting from stripped level</t>
  </si>
  <si>
    <t>5.1.4</t>
  </si>
  <si>
    <t>Ditto to column base: not exceeding 0.45 m Starting from the surface of foundation trenches</t>
  </si>
  <si>
    <t>5.1.5</t>
  </si>
  <si>
    <t>Ditto to Splash apron</t>
  </si>
  <si>
    <t>5.1.6</t>
  </si>
  <si>
    <t>ditto verrandah</t>
  </si>
  <si>
    <t>5.1.7</t>
  </si>
  <si>
    <t xml:space="preserve">ditto ramps </t>
  </si>
  <si>
    <t>5.1.8</t>
  </si>
  <si>
    <t>ditto steps</t>
  </si>
  <si>
    <t>Backfilling</t>
  </si>
  <si>
    <t>5.1.9</t>
  </si>
  <si>
    <t>150mm sand blinding at the bottom of column bases/footings</t>
  </si>
  <si>
    <t>5.1.10</t>
  </si>
  <si>
    <t>Return, fill in and ram selected excavated material around foundations and splash apron</t>
  </si>
  <si>
    <t>5.1.11</t>
  </si>
  <si>
    <t>Imported/selected filling/material</t>
  </si>
  <si>
    <t>5.1.12</t>
  </si>
  <si>
    <t>A minimum of 700mm thick, compacted in layers not exceeding 250mm.</t>
  </si>
  <si>
    <t>5.1.13</t>
  </si>
  <si>
    <t>Ditto to ramps and steps</t>
  </si>
  <si>
    <t>5.1.14</t>
  </si>
  <si>
    <t>5.1.15</t>
  </si>
  <si>
    <t>TERMIDOR' or other equal and approved insecticide with a ten-years guarantee to bottom of foundation trenches  and surfaces of fill .</t>
  </si>
  <si>
    <t>5.1.16</t>
  </si>
  <si>
    <t>5.1.17</t>
  </si>
  <si>
    <t>ditto to verrandah</t>
  </si>
  <si>
    <t>5.1.18</t>
  </si>
  <si>
    <t>ditto to steps</t>
  </si>
  <si>
    <t>5.1.19</t>
  </si>
  <si>
    <t>5.1.20</t>
  </si>
  <si>
    <t>5.1.21</t>
  </si>
  <si>
    <t>5.1.22</t>
  </si>
  <si>
    <t>Plain concrete class 15 (mix 1:2:4)</t>
  </si>
  <si>
    <t>5.1.23</t>
  </si>
  <si>
    <t>50mm Thick surface blinding under foundations</t>
  </si>
  <si>
    <t>5.1.24</t>
  </si>
  <si>
    <t>Ditto: Under column bases, and verrandah</t>
  </si>
  <si>
    <t>In Situ concrete class 15/20/25, vibrated and reinforced as described, in:-</t>
  </si>
  <si>
    <t>5.1.25</t>
  </si>
  <si>
    <t>Strip Footing (C15_mix 1:2:4)</t>
  </si>
  <si>
    <t>5.1.26</t>
  </si>
  <si>
    <t xml:space="preserve">Splash apron strip footing ( C15_mix 1:2:4) </t>
  </si>
  <si>
    <t>5.1.27</t>
  </si>
  <si>
    <t>Pad footing (C25_mix 1:1:2)</t>
  </si>
  <si>
    <t>5.1.28</t>
  </si>
  <si>
    <t>Columns in foundations (C25_mix 1:1:2)</t>
  </si>
  <si>
    <t>5.1.29</t>
  </si>
  <si>
    <t>Ground beam (300x200)mm (C25_mix 1:1:2)</t>
  </si>
  <si>
    <t>5.1.30</t>
  </si>
  <si>
    <t>100mm thick ground floor slab concrete including the verranda (C25_mix 1:1:2)</t>
  </si>
  <si>
    <t>5.1.31</t>
  </si>
  <si>
    <t>800mm wide, 100mm thick splash apron slab concrete (C20_mix 1:1.5:3)</t>
  </si>
  <si>
    <t>5.1.32</t>
  </si>
  <si>
    <t>steps and Ramp foundation</t>
  </si>
  <si>
    <r>
      <t>m</t>
    </r>
    <r>
      <rPr>
        <vertAlign val="superscript"/>
        <sz val="11"/>
        <rFont val="Arial Narrow"/>
        <family val="2"/>
      </rPr>
      <t>3</t>
    </r>
    <r>
      <rPr>
        <sz val="11"/>
        <color theme="1"/>
        <rFont val="Aptos Narrow"/>
        <family val="2"/>
        <scheme val="minor"/>
      </rPr>
      <t/>
    </r>
  </si>
  <si>
    <t>5.1.33</t>
  </si>
  <si>
    <t>High tensile steel reinforcement to B.S. 4461 in structural concrete work including cutting, bending, hoisting, fixing, tying wire and spacing blocks</t>
  </si>
  <si>
    <t>5.1.34</t>
  </si>
  <si>
    <t>8mm diameter bars</t>
  </si>
  <si>
    <t>5.1.35</t>
  </si>
  <si>
    <t>10mm diameter bars ( strip footing and floor slab)</t>
  </si>
  <si>
    <t>5.1.36</t>
  </si>
  <si>
    <t>12mm diameter bars</t>
  </si>
  <si>
    <t>Mesh reinforcement ; B.S. 4483 weighing 2.22 kgs per square meter including bends, tying wire and spacing blocks</t>
  </si>
  <si>
    <t>5.1.37</t>
  </si>
  <si>
    <t>Ramps and Steps.</t>
  </si>
  <si>
    <t>5.1.38</t>
  </si>
  <si>
    <t>Vertical sides of ground beam</t>
  </si>
  <si>
    <t>5.1.39</t>
  </si>
  <si>
    <t>Vertical sides of columns</t>
  </si>
  <si>
    <t>5.1.40</t>
  </si>
  <si>
    <t>vertical sides of verranda slab</t>
  </si>
  <si>
    <t>5.1.41</t>
  </si>
  <si>
    <t>Edges of 150mm high ramps and steps</t>
  </si>
  <si>
    <t>Foundation walling</t>
  </si>
  <si>
    <t>Solid concrete block walling (mix 1:3:6); with minimum comprehensive strength of 7.0N/mm2;bedded and jointed in cement sand (1:3) mortar; reinforced with gauge 20 hoop iron after every alternate course.</t>
  </si>
  <si>
    <t>5.1.42</t>
  </si>
  <si>
    <t>200mm thick concrete block walls or approved quality burnt clay brick wall plus the verrandah</t>
  </si>
  <si>
    <t>5.1.43</t>
  </si>
  <si>
    <t>Ditti to apron</t>
  </si>
  <si>
    <t>Plinths</t>
  </si>
  <si>
    <t>5.1.44</t>
  </si>
  <si>
    <t>12 mm thick cement : sand (1:3) plaster to plinth</t>
  </si>
  <si>
    <t>5.1.45</t>
  </si>
  <si>
    <t>Prepare and apply one priming coat and two coats of black bitumastick paint on rendered plinths</t>
  </si>
  <si>
    <t>SUPER STRUCTURAL FRAME</t>
  </si>
  <si>
    <t>Concrete work in superstructure- In Situ concrete class 25, vibrated and reinforced as described, in:-</t>
  </si>
  <si>
    <t>5.2.1</t>
  </si>
  <si>
    <t>Column (200x200)</t>
  </si>
  <si>
    <t>5.2.2</t>
  </si>
  <si>
    <t>5.2.3</t>
  </si>
  <si>
    <t>5.2.4</t>
  </si>
  <si>
    <t>16mm diameter bars</t>
  </si>
  <si>
    <t>5.2.5</t>
  </si>
  <si>
    <t>CHS section steel column Supporting the roof at the Verendah</t>
  </si>
  <si>
    <t>CHS100x3mm Steel columns supporting roof at the verendah</t>
  </si>
  <si>
    <t>5.2.6</t>
  </si>
  <si>
    <t>5.2.7</t>
  </si>
  <si>
    <t>Vertical sides of Columns</t>
  </si>
  <si>
    <t>Ring beam and sofits</t>
  </si>
  <si>
    <t>5.2.8</t>
  </si>
  <si>
    <t>Three- ply bituminous felt damp proof course bedded in cement and sand (1:3) mortar (measured nett allow for 300mm laps):-</t>
  </si>
  <si>
    <t>200mm thick walls reinforced with two lines of 20 SWG Hoop Iron wall tie 25mm wide x 450mm long cast 75mm into concrete and built into joint of block walling.</t>
  </si>
  <si>
    <t>5.2.9</t>
  </si>
  <si>
    <t>200mm thick concrete block walls or with approved quality burnt clay brick wall</t>
  </si>
  <si>
    <t>5.2.10</t>
  </si>
  <si>
    <t>200mm thick gable end wall and the 33m wall on the ring beam  of  concrete blocks or with approved quality of  burnt clay bricks</t>
  </si>
  <si>
    <t xml:space="preserve">
Structural steelwork grade 4.3C (factory primed) to be executed by an approved sub-contractor.</t>
  </si>
  <si>
    <t>5.3.1</t>
  </si>
  <si>
    <t>75 x 50 x 3mm Bottom chord, welded to the top of column</t>
  </si>
  <si>
    <t>5.3.2</t>
  </si>
  <si>
    <t>75 x 50 x 3mm Top chord/rafters welded with 6mm fillet welds to 40 x 40 x 3mm RHS internals (RHS internals measured separately)</t>
  </si>
  <si>
    <t>5.3.3</t>
  </si>
  <si>
    <t>50x50x3mm SHS internal braching welded with 6mm fillet welds to 50 x 50 x 3mm Bottom/top chords (Bottom and Top chords measured separately)</t>
  </si>
  <si>
    <t>5.3.4</t>
  </si>
  <si>
    <t>5.3.5</t>
  </si>
  <si>
    <t>4Ø 16mm diameter anchor bolts L=250 welded on steel reinforcement.</t>
  </si>
  <si>
    <t>5.3.6</t>
  </si>
  <si>
    <t>200x150x10mm plates, bottom plate bolted to column and top plate welded to truss (fillet weld of 6mm thick).</t>
  </si>
  <si>
    <t>5.3.7</t>
  </si>
  <si>
    <t>L- shape stiffener 8mm thick welded on both sides of  truss fillet weld all round as detailed on the drawing.</t>
  </si>
  <si>
    <t>5.3.8</t>
  </si>
  <si>
    <t>Supplying &amp; fixing of gauge 28 pre-painted Super Five IT4 profiled roofing sheets ( 0.5mm ) of approved colour: fixed with J-bolts to 100 x 50 x 2mm purlins ( measured separately) and rubber caping to tops of bolts</t>
  </si>
  <si>
    <t>5.3.9</t>
  </si>
  <si>
    <t>Supplying &amp; fixing of an approved heat insulation layer fixed to purlins supported on wires according to manufacturer's specifications.</t>
  </si>
  <si>
    <t>5.3.10</t>
  </si>
  <si>
    <t>Barge Board</t>
  </si>
  <si>
    <t>5.3.11</t>
  </si>
  <si>
    <r>
      <t>25x225mm high timber</t>
    </r>
    <r>
      <rPr>
        <b/>
        <sz val="11"/>
        <rFont val="Arial Narrow"/>
        <family val="2"/>
      </rPr>
      <t xml:space="preserve"> barge board</t>
    </r>
    <r>
      <rPr>
        <sz val="11"/>
        <rFont val="Arial Narrow"/>
        <family val="2"/>
      </rPr>
      <t xml:space="preserve"> bolted to 100 x 100 x 8mm thick mild steel plate with 4 No 12mm diameter bolts : plates welded to edges of rafters: all complete with approved wood preservative as specified and as per Drawing.</t>
    </r>
  </si>
  <si>
    <t>5.3.12</t>
  </si>
  <si>
    <t>250 x 350 x 3mm galvnised metal sheet gutter welded on 40x25x2mm RHS; gutter sitting on 20 x 6mm thick metallic support bracket placed at 2000mm c/c as per drawing.</t>
  </si>
  <si>
    <t>5.3.13</t>
  </si>
  <si>
    <t>5.3.14</t>
  </si>
  <si>
    <t>Supply and install 10,000 L PVC high quality water tank including plumbing work (pipe connections and taps)</t>
  </si>
  <si>
    <t>5.3.15</t>
  </si>
  <si>
    <t>5.3.16</t>
  </si>
  <si>
    <t xml:space="preserve">Storm water drainage channel (U- shaphed, 250mm wide  and depth n.e 200mm) with a 5% slope on both sides of the buidling as per drawing. </t>
  </si>
  <si>
    <t>Construction of  water tank platform including compacted earth base, brick walling (min. 225 mm thick, cement mortar 1:3) to hold compacted murram, and top slab as per drawing.</t>
  </si>
  <si>
    <t>5.3.17</t>
  </si>
  <si>
    <t>excavation of foundation to required deepth as per drawing</t>
  </si>
  <si>
    <t>5.3.18</t>
  </si>
  <si>
    <t>concrete class 20 strip foundation and blinding</t>
  </si>
  <si>
    <t>5.3.19</t>
  </si>
  <si>
    <t>slab class20</t>
  </si>
  <si>
    <t>5.3.20</t>
  </si>
  <si>
    <t>blocks or approved burnt clay bricks wall</t>
  </si>
  <si>
    <t>5.3.21</t>
  </si>
  <si>
    <t>BRC mesh A252</t>
  </si>
  <si>
    <t>5.3.22</t>
  </si>
  <si>
    <t>Y10 diameter</t>
  </si>
  <si>
    <t>Note: All doors to be supplied and fixed as per the details and schedule provided. All iron Mongery that has not been measured separately shall be priced together with the corresponding door(s) and window(s)</t>
  </si>
  <si>
    <t>DOORS</t>
  </si>
  <si>
    <t>5.4.1</t>
  </si>
  <si>
    <t>Steel doors to fit structural opening size 950mm x 2700mm high: RHS steel frame 40mm x 40mm x 2mm, Painted with 2 coats of antirust paint
&amp; 2 coat of enamel paint, 90D Opening, 1.5mm casement metal pane, with Bugalar proofing with RHS 25mm x 25mm x 2mm Vertical steel bars at equal intervals welded to frames on the enterior side. Ironmongry stainless steel pull-push bar handle, 0.5mm thick steel louvers at top welded to RHS frame. Louver to be covered with approved mosquito net.</t>
  </si>
  <si>
    <t>Purpose made steel casement windows manufactured from standard strong Z sections: manufacture, assemble and deliver to site: Supply and fix ironmongery comprising approved hinges, stays, fasteners to opening lights: frames drilled, plugged and screwed or built into walling: two coats red oxide primer before delivery.</t>
  </si>
  <si>
    <t>5.4.2</t>
  </si>
  <si>
    <t>W1. 1200x1600mm. Window Frame material is LTZ steel frame 40mm x 40mm x 2mm, Painted with 2 coats of antirust paint &amp; 2 coat of enamel paint and fixed with 1.5mm thick iron plate.  Louver to be covered with approved mosquito net. Ironmongry stainless steel pull-push bar handle, stay and fasteners</t>
  </si>
  <si>
    <t>5.4.3</t>
  </si>
  <si>
    <t>75mm concrete window sill  reinforced with Y10 @150mm c/c logitudinal and transverse bars constructed as per darwing.</t>
  </si>
  <si>
    <t>LIGHTNING PROTECTION</t>
  </si>
  <si>
    <t>5.5.1</t>
  </si>
  <si>
    <t>Multy point Air terminal- 15mm dia 750 mm long 3 spike pure copper including terminal base</t>
  </si>
  <si>
    <t>5.5.2</t>
  </si>
  <si>
    <t>5.5.3</t>
  </si>
  <si>
    <t>5.5.4</t>
  </si>
  <si>
    <t>5.5.5</t>
  </si>
  <si>
    <t>5.5.6</t>
  </si>
  <si>
    <t>5.5.7</t>
  </si>
  <si>
    <t>Cross joint junction clamps for lightning conductor interconnection</t>
  </si>
  <si>
    <t>5.5.8</t>
  </si>
  <si>
    <t>5.5.9</t>
  </si>
  <si>
    <t xml:space="preserve">Lamp Sum </t>
  </si>
  <si>
    <t>Floor Finishes: Cement and sand (1:3) screeds and pavings: one coat: steel trowel finish: laid on concrete</t>
  </si>
  <si>
    <t>5.6.1</t>
  </si>
  <si>
    <t>50mm thick screeding.</t>
  </si>
  <si>
    <t>External wall finishes: Cement and sand(1:4)</t>
  </si>
  <si>
    <t>5.6.2</t>
  </si>
  <si>
    <t>15mm thick to walls and concrete surfaces</t>
  </si>
  <si>
    <t>5.6.3</t>
  </si>
  <si>
    <t>300mm x 10mm rendered skirt</t>
  </si>
  <si>
    <t>walls</t>
  </si>
  <si>
    <t>Prepare surfaces: apply three coats weather guard emulsion paint;</t>
  </si>
  <si>
    <t>5.6.4</t>
  </si>
  <si>
    <t>Rendered surfaces: walls</t>
  </si>
  <si>
    <t>Internal Wall finishes Cement/lime putty/sand(1:2:9)</t>
  </si>
  <si>
    <t>5.6.5</t>
  </si>
  <si>
    <t>15mm plaster to: walls and concrete surfaces: steel trowelled smooth</t>
  </si>
  <si>
    <t>5.6.6</t>
  </si>
  <si>
    <t>Prepare surfaces: apply three coats vinyl silk soft white emulsion paint: on steel trowelled plaster.</t>
  </si>
  <si>
    <t>The following for a  Pin board (size 1.2x1m) in each classroom as directed by the Engineer</t>
  </si>
  <si>
    <t>5.7.1</t>
  </si>
  <si>
    <t>15mm thick 'cellotex, soft board, placed in 3 layers, painted with one under coat and one coat of emulsion paint in white</t>
  </si>
  <si>
    <t>5.7.2</t>
  </si>
  <si>
    <t>25 x 50mm beading to edges of pin boards</t>
  </si>
  <si>
    <t>5.7.3</t>
  </si>
  <si>
    <t>Prepare and apply one under coat and two coats of emulsion paint in white : on Soft board lining (25x50mm timber edges)</t>
  </si>
  <si>
    <t>5.7.4</t>
  </si>
  <si>
    <t>The following in blackboards: size 3m x 1.2m high (1 No in  each classroom)</t>
  </si>
  <si>
    <t>5.7.5</t>
  </si>
  <si>
    <t>20mm thick internal lime plaster for the blackboard surface</t>
  </si>
  <si>
    <t>5.7.6</t>
  </si>
  <si>
    <t>Prepare and apply three coats of black bit mastic paint to blackboard surfaces</t>
  </si>
  <si>
    <t>5.7.7</t>
  </si>
  <si>
    <t>Handrails for length of ramps on both sides,
CHS 50mm dia. and 2.5 mm thickness, CHS 20mm dia and 2.5mm thickness baluster, CHS 50mm dia and 2.5mm metal guide rail, CHS 40mm dia and 2.5mm vertical CHS post @1200mm c/c, painted with 2 coats of antirust paint and 1 coat of enamel paint The rate shall include casting the steps 300mm tread and 150mm rise</t>
  </si>
  <si>
    <t>5.7.8</t>
  </si>
  <si>
    <t>5.7.9</t>
  </si>
  <si>
    <t>Handrails for length of Verandah and the width (2 sides),
CHS 50mm dia. and 2.5 mm thickness, CHS 20mm dia and 2.5mm thickness baluster, CHS 50mm dia and 2.5mm metal guide rail, CHS 40mm dia and 2.5mm vertical CHS post @1200mm c/c, painted with 2 coats of antirust paint and 1 coat of enamel paint The rate shall include casting the steps 300mm tread and 150mm rise</t>
  </si>
  <si>
    <t>CLASSROOM FURNITURE</t>
  </si>
  <si>
    <t>5.8.1</t>
  </si>
  <si>
    <t>Student desk and bench, Desk size 125x60cm surface, 75cm high; Bench size 125x30cm seating area, 50cm high</t>
  </si>
  <si>
    <t>5.8.2</t>
  </si>
  <si>
    <t>Teacher’s table, Desk size 150x75 cm surface, 75cm high</t>
  </si>
  <si>
    <t>5.8.3</t>
  </si>
  <si>
    <t xml:space="preserve">Teacher’s chair, wood or metal </t>
  </si>
  <si>
    <t>5.8.4</t>
  </si>
  <si>
    <t xml:space="preserve">Cabinet </t>
  </si>
  <si>
    <t>WATER RESEVIOR SHADE AND TANK</t>
  </si>
  <si>
    <t>5.9.1</t>
  </si>
  <si>
    <t>5.9.2</t>
  </si>
  <si>
    <t>5.9.3</t>
  </si>
  <si>
    <t>5.9.4</t>
  </si>
  <si>
    <t>5.9.5</t>
  </si>
  <si>
    <t>ditto slab</t>
  </si>
  <si>
    <t>5.9.6</t>
  </si>
  <si>
    <t>ditto strip foundation</t>
  </si>
  <si>
    <t>5.9.7</t>
  </si>
  <si>
    <t>10mm steel diameter 150 c-c both directions</t>
  </si>
  <si>
    <t>Kg</t>
  </si>
  <si>
    <t>5.9.8</t>
  </si>
  <si>
    <r>
      <t>m</t>
    </r>
    <r>
      <rPr>
        <vertAlign val="superscript"/>
        <sz val="11"/>
        <rFont val="Calibri Light"/>
        <family val="2"/>
      </rPr>
      <t>2</t>
    </r>
  </si>
  <si>
    <t>5.9.9</t>
  </si>
  <si>
    <t>500mm thick stone boulders or approved fill material and blinded with approved material.</t>
  </si>
  <si>
    <t>5.9.10</t>
  </si>
  <si>
    <t xml:space="preserve"> Min.200mm thick well compacted selected fill (95% proctor)</t>
  </si>
  <si>
    <t>STEEL Columns</t>
  </si>
  <si>
    <t>5.9.11</t>
  </si>
  <si>
    <t>5.9.12</t>
  </si>
  <si>
    <t>5.9.13</t>
  </si>
  <si>
    <t>5.9.14</t>
  </si>
  <si>
    <t>5.9.15</t>
  </si>
  <si>
    <t>5.9.16</t>
  </si>
  <si>
    <t>5.9.17</t>
  </si>
  <si>
    <t>5.9.18</t>
  </si>
  <si>
    <t>BILL No. 6</t>
  </si>
  <si>
    <t>BoQ FOR CONSTRUCTION OF 1 BLOCK OF 3 STANCES  LATRINE WITH  URINAL AT GOLBANY  AND GOLLO PRIMARY SCHOOL</t>
  </si>
  <si>
    <t>6.1.1</t>
  </si>
  <si>
    <t>6.1.2</t>
  </si>
  <si>
    <t>6.1.3</t>
  </si>
  <si>
    <t>6.1.4</t>
  </si>
  <si>
    <t>6.1.5</t>
  </si>
  <si>
    <t>6.1.6</t>
  </si>
  <si>
    <t>6.1.7</t>
  </si>
  <si>
    <t>6.1.8</t>
  </si>
  <si>
    <t>200mm Thick hardcore fillings compacted in layers not exceeding 100mm  deep and well watered under lobby ground slab and ramps</t>
  </si>
  <si>
    <t>6.1.9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</si>
  <si>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</si>
  <si>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</si>
  <si>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</si>
  <si>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</si>
  <si>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</si>
  <si>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</si>
  <si>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</si>
  <si>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</si>
  <si>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</si>
  <si>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</si>
  <si>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</si>
  <si>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</si>
  <si>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</si>
  <si>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</si>
  <si>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</si>
  <si>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</si>
  <si>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</si>
  <si>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</si>
  <si>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</si>
  <si>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</si>
  <si>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</si>
  <si>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</si>
  <si>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6.1.32</t>
  </si>
  <si>
    <t>6.1.33</t>
  </si>
  <si>
    <t>6.1.34</t>
  </si>
  <si>
    <t>6.1.35</t>
  </si>
  <si>
    <t>6.1.36</t>
  </si>
  <si>
    <t>6.1.37</t>
  </si>
  <si>
    <t>6.1.38</t>
  </si>
  <si>
    <t>6.1.39</t>
  </si>
  <si>
    <t>SUPERSTRUCTURE</t>
  </si>
  <si>
    <t>6.2.1</t>
  </si>
  <si>
    <t>6.2.2</t>
  </si>
  <si>
    <t>6.2.3</t>
  </si>
  <si>
    <t>6.2.4</t>
  </si>
  <si>
    <t>6.2.5</t>
  </si>
  <si>
    <t>6.2.6</t>
  </si>
  <si>
    <t>6.2.7</t>
  </si>
  <si>
    <t>6.3.1</t>
  </si>
  <si>
    <t>6.3.2</t>
  </si>
  <si>
    <t>6.3.3</t>
  </si>
  <si>
    <t>6.3.4</t>
  </si>
  <si>
    <t>6.3.5</t>
  </si>
  <si>
    <t>6.3.6</t>
  </si>
  <si>
    <t>6.3.7</t>
  </si>
  <si>
    <t>6.3.8</t>
  </si>
  <si>
    <t>6.3.9</t>
  </si>
  <si>
    <t>6.3.10</t>
  </si>
  <si>
    <t>6.3.11</t>
  </si>
  <si>
    <t xml:space="preserve">DOORS, WINDOWS, FINISHES, PLUMBING </t>
  </si>
  <si>
    <t>6.4.1</t>
  </si>
  <si>
    <t>6.4.2</t>
  </si>
  <si>
    <t>6.4.3</t>
  </si>
  <si>
    <t>6.4.4</t>
  </si>
  <si>
    <t>6.4.5</t>
  </si>
  <si>
    <t>6.4.6</t>
  </si>
  <si>
    <t>6.4.7</t>
  </si>
  <si>
    <t>6.4.8</t>
  </si>
  <si>
    <t>6.4.9</t>
  </si>
  <si>
    <t>6.4.10</t>
  </si>
  <si>
    <t>6.4.11</t>
  </si>
  <si>
    <t>Construct a masonry urinal channel 3.7m long with channel width 0.15m having 1.2% slop and install 2 tanks each of 50l drained into the pit. Refer the details on the drawing</t>
  </si>
  <si>
    <t>6.4.12</t>
  </si>
  <si>
    <t>6.4.13</t>
  </si>
  <si>
    <t>6.4.14</t>
  </si>
  <si>
    <t>6.4.15</t>
  </si>
  <si>
    <t>BILL SUMMARY_TENDER No.3</t>
  </si>
  <si>
    <t>Tender No. 03</t>
  </si>
  <si>
    <t>unit</t>
  </si>
  <si>
    <t>GRAND TOTAL</t>
  </si>
  <si>
    <t>PRF</t>
  </si>
  <si>
    <t>1.2.1</t>
  </si>
  <si>
    <t>1.2.2</t>
  </si>
  <si>
    <t>1.3.1</t>
  </si>
  <si>
    <t>1.4.1</t>
  </si>
  <si>
    <t>1.4.2</t>
  </si>
  <si>
    <t>1.4.3</t>
  </si>
  <si>
    <t>1.4.4</t>
  </si>
  <si>
    <t>Pair of L- shape stiffener 8mm thick on both sides of  truss fillet weld all round as detailed on the drawing.</t>
  </si>
  <si>
    <t>1.2.3</t>
  </si>
  <si>
    <t>1.2.4</t>
  </si>
  <si>
    <t>1.2.5</t>
  </si>
  <si>
    <t>1.4.5</t>
  </si>
  <si>
    <t>1.4.6</t>
  </si>
  <si>
    <t>2.2.8</t>
  </si>
  <si>
    <t>2.3.3</t>
  </si>
  <si>
    <t>2.3.4</t>
  </si>
  <si>
    <t>All steel sections to be thoroughly cleaned and phosphatized to resist  corrosion before receiving 2 undercoats of brown rust inhibiting primer, 2 coats of matt white oil paint and finished with 2 coats of premium quality oil based acrylic paint of approved colour</t>
  </si>
  <si>
    <t xml:space="preserve">Supply and fix 3No. Strands of gauge 14 Galvanized barbed wire fixed through 40x40x3mm steel angle bars (steel angle bars measured separently). </t>
  </si>
  <si>
    <t>6.2.8</t>
  </si>
  <si>
    <t>BILL No. 7</t>
  </si>
  <si>
    <t>7.1.1</t>
  </si>
  <si>
    <t>7.1.2</t>
  </si>
  <si>
    <t>7.1.3</t>
  </si>
  <si>
    <t>7.1.4</t>
  </si>
  <si>
    <t>7.1.5</t>
  </si>
  <si>
    <t>7.1.6</t>
  </si>
  <si>
    <t>7.1.7</t>
  </si>
  <si>
    <t>7.1.8</t>
  </si>
  <si>
    <t>7.1.9</t>
  </si>
  <si>
    <t>7.1.10</t>
  </si>
  <si>
    <t>7.1.11</t>
  </si>
  <si>
    <t>7.1.12</t>
  </si>
  <si>
    <t>7.1.13</t>
  </si>
  <si>
    <t>7.1.14</t>
  </si>
  <si>
    <t>7.1.15</t>
  </si>
  <si>
    <t>7.1.16</t>
  </si>
  <si>
    <t>7.1.17</t>
  </si>
  <si>
    <t>7.1.18</t>
  </si>
  <si>
    <t>7.1.19</t>
  </si>
  <si>
    <t>7.1.20</t>
  </si>
  <si>
    <t>7.1.21</t>
  </si>
  <si>
    <t>Excavation (provisional)</t>
  </si>
  <si>
    <t>Ceiling</t>
  </si>
  <si>
    <t>Excavate in soft material for ramp trenches not exceeding 600mm depth plus apron</t>
  </si>
  <si>
    <t>50x50x3mm Bottom chord, welded to stffener plate 8mm thick (20x20)mm on both sides of  truss with fillet weld all round.</t>
  </si>
  <si>
    <t>75x50x3mm Top chord/rafters welded with 6mm fillet welds to 50x50x3mm SHS internals (SHS internals measured separately)</t>
  </si>
  <si>
    <t>50x50x3mm SHS internals welded with 6mm fillet welds to 50 x 50 x 3mm Bottom/top chords (Bottom and Top chords measured separately)</t>
  </si>
  <si>
    <t>Two 200x150x10mm bottom plateS bolted to column and top plate welded to truss (fillet weld of 6mm thick).</t>
  </si>
  <si>
    <t>L- shape stiffener 20x20x8mm thick on both sides of  truss fillet weld all round as detailed on the drawing.</t>
  </si>
  <si>
    <t xml:space="preserve">25x225mm high barge board bolted to 100 x 100 x 8mm thick mild steel plate with 12mm diameter bolts : plates welded to edges of rafters: Painted in 1 coat of emulsion undercoat and finished with 3 coats of an oil-based gloss paint in white </t>
  </si>
  <si>
    <t>Handrails for length of ramps (on both sides</t>
  </si>
  <si>
    <t>SITE CLEARANCE AND SUBSTRUCTURE</t>
  </si>
  <si>
    <t xml:space="preserve">SITE CLEARANCE AND SUBSTRUCTURE </t>
  </si>
  <si>
    <t>25x225mm high timber barge board bolted to 100 x 100 x 8mm thick mild steel plate with 4 No 12mm diameter bolts : plates welded to edges of rafters: all complete with approved wood preservative as specified and as per Drawing.</t>
  </si>
  <si>
    <t>6.2.9</t>
  </si>
  <si>
    <t xml:space="preserve">WATER RESEVIOR SHADE </t>
  </si>
  <si>
    <t>Rainwater outlets with nozzle for 75mm rainwater down pipe outlet.</t>
  </si>
  <si>
    <t>7.1.22</t>
  </si>
  <si>
    <t>7.1.23</t>
  </si>
  <si>
    <t>7.1.24</t>
  </si>
  <si>
    <t>7.1.25</t>
  </si>
  <si>
    <t>7.1.26</t>
  </si>
  <si>
    <t>7.1.27</t>
  </si>
  <si>
    <t>7.1.28</t>
  </si>
  <si>
    <t>7.1.29</t>
  </si>
  <si>
    <t>7.1.30</t>
  </si>
  <si>
    <t>7.1.31</t>
  </si>
  <si>
    <t>7.1.32</t>
  </si>
  <si>
    <t>7.1.33</t>
  </si>
  <si>
    <t>7.1.34</t>
  </si>
  <si>
    <t>7.1.35</t>
  </si>
  <si>
    <t>7.1.36</t>
  </si>
  <si>
    <t>7.2.1</t>
  </si>
  <si>
    <t>7.2.2</t>
  </si>
  <si>
    <t>7.2.3</t>
  </si>
  <si>
    <t>7.2.4</t>
  </si>
  <si>
    <t>7.2.5</t>
  </si>
  <si>
    <t>7.2.6</t>
  </si>
  <si>
    <t>7.2.7</t>
  </si>
  <si>
    <t>7.2.8</t>
  </si>
  <si>
    <t>7.3.1</t>
  </si>
  <si>
    <t>7.3.2</t>
  </si>
  <si>
    <t>7.3.3</t>
  </si>
  <si>
    <t>7.3.4</t>
  </si>
  <si>
    <t>7.3.5</t>
  </si>
  <si>
    <t>7.3.6</t>
  </si>
  <si>
    <t>7.3.7</t>
  </si>
  <si>
    <t>7.3.8</t>
  </si>
  <si>
    <t>7.3.9</t>
  </si>
  <si>
    <t>7.3.10</t>
  </si>
  <si>
    <t>7.3.11</t>
  </si>
  <si>
    <t>7.3.12</t>
  </si>
  <si>
    <t>7.3.13</t>
  </si>
  <si>
    <t>7.4.1</t>
  </si>
  <si>
    <t>7.4.2</t>
  </si>
  <si>
    <t>7.4.3</t>
  </si>
  <si>
    <t>7.5.1</t>
  </si>
  <si>
    <t>7.5.2</t>
  </si>
  <si>
    <t>7.5.3</t>
  </si>
  <si>
    <t>7.5.4</t>
  </si>
  <si>
    <t>Excavate in soft material for foundation trenches, splash apron and Ramp not exceeding 0.75m deep starting from stripped level</t>
  </si>
  <si>
    <t xml:space="preserve">Ditto: not exceeding 1.2 m for Column bases. </t>
  </si>
  <si>
    <t xml:space="preserve"> Ditto Steps and drainage and Apron</t>
  </si>
  <si>
    <t>Ditto to ramps, steps and splash apron</t>
  </si>
  <si>
    <t xml:space="preserve">Ditto: Under column bases and ramps </t>
  </si>
  <si>
    <t>Ditto: Under ramps and steps</t>
  </si>
  <si>
    <t>Ditto: Under splash apron</t>
  </si>
  <si>
    <t xml:space="preserve">100mm thick Splash apron strip footing ( C15_mix 1:2:4) </t>
  </si>
  <si>
    <t>100mm thick ramp slab (C25_mix 1:1.5:3)</t>
  </si>
  <si>
    <t>100mm thick steps slab (C25_mix 1:1.5:3)</t>
  </si>
  <si>
    <t>Edges of 150mm high ramps</t>
  </si>
  <si>
    <t>Joint filler</t>
  </si>
  <si>
    <t>10mm thick joint filler /SIKA or fiber board on slab and ramps</t>
  </si>
  <si>
    <t>200mm thick concrete block walls (alternatively, approved quality burnt clay bricks may be used)</t>
  </si>
  <si>
    <t>Ditto: 200mm thick solid block (alternatively burnt clay bricks) edge on 100mm thick mass concrete carrying splash apron, include for stormwater trough.</t>
  </si>
  <si>
    <t xml:space="preserve">200mm thick gable end wall  of  concrete blocks </t>
  </si>
  <si>
    <t>50mm Concrete Window cill</t>
  </si>
  <si>
    <t>100 x 50 x 3mm Top chord/rafters welded with 6mm fillet welds to 40 x 40 x 3mm RHS internals (RHS internals measured separately)</t>
  </si>
  <si>
    <t>Pair of 200x150x10mm plate, bottom plate bolted to column and top plate welded to truss (fillet weld of 6mm thick).</t>
  </si>
  <si>
    <t>Water Harvesting, Supply and fix rain water system to manufacturer's  instructions.  </t>
  </si>
  <si>
    <t>concrete class 20 plus blinding</t>
  </si>
  <si>
    <t>wall</t>
  </si>
  <si>
    <t>slab</t>
  </si>
  <si>
    <t>fill with exported materials</t>
  </si>
  <si>
    <t>Excavate for  stub-columns not exceeding 600mm from ground level and strip foundation for the platform and cart away arisings (average depth 0.6m)</t>
  </si>
  <si>
    <t xml:space="preserve">Column bases and Sub-columns </t>
  </si>
  <si>
    <t>steel Columns</t>
  </si>
  <si>
    <t>D1 1200mm x 2700mm</t>
  </si>
  <si>
    <t>D2 900mm x 2700mm</t>
  </si>
  <si>
    <t>W1. 1500x1600mm. Window Frame material is LTZ steel frame 40mm x 40mm x 2mm, Painted with 2 coats of antirust paint &amp; 2 coat of enamel paint and fixed with 1.5mm thick iron plate.  Louver to be covered with approved mosquito net. Ironmongry stainless steel pull-push bar handle, stay and fasteners</t>
  </si>
  <si>
    <t>50mm thick screeding to receive tiles.</t>
  </si>
  <si>
    <t>ceramics</t>
  </si>
  <si>
    <t>To rendered walls and concrete surfaces</t>
  </si>
  <si>
    <t>To rendered skirting</t>
  </si>
  <si>
    <t>Prepare surfaces: apply three coats vinyl silk soft white emulsion paint: on steel trowelled plaster: to Skirting</t>
  </si>
  <si>
    <t xml:space="preserve">To plastered internal walls </t>
  </si>
  <si>
    <t>To plastered internal walls; on skirting</t>
  </si>
  <si>
    <t>Handrails for length of ramps on both sides, CHS 50mm dia. and 2.5 mm thickness, Ø40x2.5mm vertical CHS post @1200mm c/c and Ø20x2.5mm CHS metal Baluster painted with 2 coats of antirust paint and 2 coats of enamel paint and follwing the drawing</t>
  </si>
  <si>
    <t>Handrails for length of stairs on both sides, CHS 50mm dia. and 2.5 mm thickness, Ø40x2.5mm vertical CHS post @1200mm c/c and Ø20x2.5mm CHS metal Baluster painted with 2 coats of antirust paint and 2 coats of enamel paint and follwing the drawing</t>
  </si>
  <si>
    <t>table, Desk size 150x75 cm surface, 75cm high</t>
  </si>
  <si>
    <t xml:space="preserve">chairs in the offices,and for conference hall. wood or metal </t>
  </si>
  <si>
    <t xml:space="preserve">Cabinets for the  storage room </t>
  </si>
  <si>
    <t>BILL No. 8</t>
  </si>
  <si>
    <t>8.1.1</t>
  </si>
  <si>
    <t>8.1.2</t>
  </si>
  <si>
    <t>8.1.3</t>
  </si>
  <si>
    <t>8.1.4</t>
  </si>
  <si>
    <t>8.1.5</t>
  </si>
  <si>
    <t>8.1.6</t>
  </si>
  <si>
    <t>8.1.7</t>
  </si>
  <si>
    <t>8.1.8</t>
  </si>
  <si>
    <t>8.1.9</t>
  </si>
  <si>
    <t>8.1.10</t>
  </si>
  <si>
    <t>8.1.11</t>
  </si>
  <si>
    <t>8.1.12</t>
  </si>
  <si>
    <t>8.1.13</t>
  </si>
  <si>
    <t>8.1.14</t>
  </si>
  <si>
    <t>8.1.15</t>
  </si>
  <si>
    <t>8.1.16</t>
  </si>
  <si>
    <t>8.1.17</t>
  </si>
  <si>
    <t>8.1.18</t>
  </si>
  <si>
    <t>8.1.19</t>
  </si>
  <si>
    <t>8.1.20</t>
  </si>
  <si>
    <t>8.1.21</t>
  </si>
  <si>
    <t>8.1.22</t>
  </si>
  <si>
    <t>8.1.23</t>
  </si>
  <si>
    <t>8.1.24</t>
  </si>
  <si>
    <t>8.1.25</t>
  </si>
  <si>
    <t>8.1.26</t>
  </si>
  <si>
    <t>8.1.27</t>
  </si>
  <si>
    <t>8.1.28</t>
  </si>
  <si>
    <t>8.1.29</t>
  </si>
  <si>
    <t>8.1.30</t>
  </si>
  <si>
    <t>8.1.31</t>
  </si>
  <si>
    <t>8.1.32</t>
  </si>
  <si>
    <t>8.1.33</t>
  </si>
  <si>
    <t>8.1.34</t>
  </si>
  <si>
    <t>8.1.35</t>
  </si>
  <si>
    <t>8.1.36</t>
  </si>
  <si>
    <t>8.2.1</t>
  </si>
  <si>
    <t>8.2.2</t>
  </si>
  <si>
    <t>8.2.3</t>
  </si>
  <si>
    <t>8.2.4</t>
  </si>
  <si>
    <t>8.2.5</t>
  </si>
  <si>
    <t>8.2.6</t>
  </si>
  <si>
    <t>8.2.7</t>
  </si>
  <si>
    <t>8.2.8</t>
  </si>
  <si>
    <t>8.2.9</t>
  </si>
  <si>
    <t>8.3.1</t>
  </si>
  <si>
    <t>8.3.2</t>
  </si>
  <si>
    <t>8.3.3</t>
  </si>
  <si>
    <t>8.3.4</t>
  </si>
  <si>
    <t>8.3.5</t>
  </si>
  <si>
    <t>8.3.6</t>
  </si>
  <si>
    <t>8.3.7</t>
  </si>
  <si>
    <t>8.3.8</t>
  </si>
  <si>
    <t>8.3.9</t>
  </si>
  <si>
    <t>8.3.10</t>
  </si>
  <si>
    <t>8.3.11</t>
  </si>
  <si>
    <t>8.3.12</t>
  </si>
  <si>
    <t>8.3.13</t>
  </si>
  <si>
    <t>8.4.1</t>
  </si>
  <si>
    <t>8.4.2</t>
  </si>
  <si>
    <t>8.4.3</t>
  </si>
  <si>
    <t>8.4.4</t>
  </si>
  <si>
    <t>8.5.1</t>
  </si>
  <si>
    <t>8.5.2</t>
  </si>
  <si>
    <t>8.5.3</t>
  </si>
  <si>
    <t>8.6.1</t>
  </si>
  <si>
    <t>8.6.2</t>
  </si>
  <si>
    <t>8.6.3</t>
  </si>
  <si>
    <t>8.6.4</t>
  </si>
  <si>
    <t>8.6.5</t>
  </si>
  <si>
    <t>8.6.6</t>
  </si>
  <si>
    <t>Tender No.32</t>
  </si>
  <si>
    <t>Tender No. 32</t>
  </si>
  <si>
    <t>BILL SUMMARY_TENDER No.32</t>
  </si>
  <si>
    <t>Site clearance and removal of debris from site as directed, 2m wide from the centerline of the fence on both side.</t>
  </si>
  <si>
    <t>Excavate strip foundation trenches not exceeding 0.6m wide by 0.7m deep starting from stripped level.</t>
  </si>
  <si>
    <t>Ditto: Column C1 bases 1200mm x1200mmx 700mm</t>
  </si>
  <si>
    <t>Ditto: Column C2 bases 600mm x600mmx 700mm</t>
  </si>
  <si>
    <t>Return, fill in and ram selected excavated material around foundations</t>
  </si>
  <si>
    <t>1000 gauge polythene sheet damp proof membrane: to plinth level: laid on blinded smooth finished hardcore bed with 300mm side and end laps to receive brick wall</t>
  </si>
  <si>
    <t>Plain concrete Grade M10 (mix 1:3:6)</t>
  </si>
  <si>
    <t>50mm Thick surface blinding under strip foundations</t>
  </si>
  <si>
    <t>Ditto: Under column bases</t>
  </si>
  <si>
    <t>In Situ concrete Grade M20 (1:1.5:3), vibrated and reinforced as described, in:-</t>
  </si>
  <si>
    <t>Column bases/footing and strip footing</t>
  </si>
  <si>
    <t>Columns in foundations (six of size 400mmx400mm) and (twenty eight of size 200mmx200mm)</t>
  </si>
  <si>
    <t xml:space="preserve">Ground beam (200x200 thick)mm </t>
  </si>
  <si>
    <t>Reinforcement in substructure</t>
  </si>
  <si>
    <t>Vertical sides of footing, columns and columns bases</t>
  </si>
  <si>
    <t>Edges of 200mm high ground beam and ramp</t>
  </si>
  <si>
    <t>M2</t>
  </si>
  <si>
    <t>supply and fabricate 4 16mm Ø bars for weepholes</t>
  </si>
  <si>
    <t>STRUCTURAL FRAME</t>
  </si>
  <si>
    <t>Concrete work in superstructure: In Situ concrete Grade M20 (1:1.5:3), vibrated and reinforced as described, in:-</t>
  </si>
  <si>
    <t>Column (400mmx400mm) for corners and gate;</t>
  </si>
  <si>
    <t>Ditto (200mmx200mm) intermediate columns</t>
  </si>
  <si>
    <t>Vertical sides of columns (200X200 &amp; 400X400m)</t>
  </si>
  <si>
    <t>.</t>
  </si>
  <si>
    <t>Three- ply bituminous felt damp proof course bedded in cement and sand (1:4) mortar (measured nett allow for 300mm laps):- 200mm wide</t>
  </si>
  <si>
    <t>GATES &amp; DOORS &amp; RAZOR WIRE INSTALLATION</t>
  </si>
  <si>
    <t>Note: All gates and doors to be supplied and fixed as per the details and schedule provided. All iron Mongery that has not been measured separately shall be priced together with the corresponding item</t>
  </si>
  <si>
    <t xml:space="preserve">Double leaf shutter Steel sliding main gate of 4800mm wide with inbuilt pedestrian gate (900mm x2000mm)  to fit structural opening size 4000mm x 2300mm high: RHS steel shutter frame 100mm x 50mm x 2mm, attached to concrete column with 2 inch bearing on top, Painted with 2 coats of antirust paint &amp; one coat of blue enamel paint. Each gate leaf shall have 4 inch rollers welded and spaced at 1.5m C/C rolling on plain Y10 welded on cast angle bar 75x75x3mm
</t>
  </si>
  <si>
    <t xml:space="preserve">Single leaf access for pedestrian to the western side to fit structural opening of 900mm by 2000mm high: RHS steel frame 100mmx50mmx2mm  with heavy duty hinges, painted with 2 coats of antirust paint and one coat of blue enamel paint. </t>
  </si>
  <si>
    <t xml:space="preserve">Construct an access ramp for pedestrian access at a slope of 5% on both sides of the main door, as shall be directed by the site Engineer;
Min 1.5 m wide ramp, In Situ concrete Grade M20, vibrated with a minimum concrete thickness of 100mm at all points with reinforced Mesh; B.S. 4483 weighing 2.22 kgs per square meter including bends, tying wire and spacing blocks. </t>
  </si>
  <si>
    <t>RHS 25x25x2mm, 150mm height, 100mm c-c with sharp pointed ends on top horizontal bar of each gate leaf (main and access gate)</t>
  </si>
  <si>
    <t>Barbed wire on top of wall fence</t>
  </si>
  <si>
    <t>40x40x3mm thick steel angle bars welded at 1000mm c/c to diameter 50x4mm thick steel copping plate or or fixed into block wall with 3No. Pre-drilled holes for THREE STRAND GAUGE 14 GALVANIZED BARBED WIRE TO APPROVAL. as per drawing.</t>
  </si>
  <si>
    <t>Walls</t>
  </si>
  <si>
    <t>Top of Walls finishes Cement and sand (1:3) - 15mm thick wall plaster and 300x50mm In situ Mass Concrete Coping</t>
  </si>
  <si>
    <t xml:space="preserve">Paint: 1 coat of emulsion under coat on top of walls, finish with 3 coats of emulsion weather guard paint in smoked grey;  </t>
  </si>
  <si>
    <t>Internal Wall finishes Cement and sand (1:3) - 15mm thick wall plaster and 150mm wide coping on either sides.</t>
  </si>
  <si>
    <t xml:space="preserve">Paint: 1 coat of emulsion under coat on interior walls, finish with 3 coats of emulsion weather guard paint in smoked grey;  </t>
  </si>
  <si>
    <t xml:space="preserve">For exterior walls, apply rough cast slurry (black oxide), 9mm thick, as shall be directed by the site Engineer </t>
  </si>
  <si>
    <t>2.3.5</t>
  </si>
  <si>
    <t>2.3.6</t>
  </si>
  <si>
    <t xml:space="preserve">Ditto to ramps </t>
  </si>
  <si>
    <t>200mm thick concrete block walls or approved quality burnt clay brick wall</t>
  </si>
  <si>
    <t>ditto to appron</t>
  </si>
  <si>
    <t xml:space="preserve">Handrails for length of ramps on both sides,CHS 50mm dia. and 2.5 mm thickness, CHS 20mm dia and 2.5mm thickness baluster, CHS 50mm dia and 2.5mm metal guide rail, CHS 40mm dia and 2.5mm vertical CHS post @1200mm c/c, painted with 2 coats of antirust paint and 1 coat of enamel paint. </t>
  </si>
  <si>
    <t>WATER RESEVIOR SHADE and tank</t>
  </si>
  <si>
    <t>Foundation strip and splash apron strip  (250mm thick)</t>
  </si>
  <si>
    <t>Horizontal  sides of foundation strip  and foundation columns</t>
  </si>
  <si>
    <t>200mm thick plinth plus apron foundation wall</t>
  </si>
  <si>
    <t xml:space="preserve">12 mm thick cement : sand (1:3) plaster and painting to walling </t>
  </si>
  <si>
    <t>blocks/ventilation blocks</t>
  </si>
  <si>
    <t>damp proof course.</t>
  </si>
  <si>
    <t>Door D1 90x237cm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</si>
  <si>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Door D2 100x237cm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</si>
  <si>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Door D3 100x170cm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</si>
  <si>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7.2.9</t>
  </si>
  <si>
    <t>7.5.5</t>
  </si>
  <si>
    <t>PLUMBING INSTALLATIONS</t>
  </si>
  <si>
    <t>Excavation;</t>
  </si>
  <si>
    <t xml:space="preserve">Furniture  </t>
  </si>
  <si>
    <t>ROOF AND RAIN WATER DISPOSAL AND CEILING CONSTRUCTION</t>
  </si>
  <si>
    <t>BILL No. 9</t>
  </si>
  <si>
    <t xml:space="preserve">Notes: </t>
  </si>
  <si>
    <t>1. Chainlink fence all around the site- Approx. 200 metres</t>
  </si>
  <si>
    <t>2. 4800mm wide x 2,300mm high vehicular gate with intergral  900mm wide x 2000 mm high  pedestrian gate and a side 1000mm wide x 2000mm high.</t>
  </si>
  <si>
    <t xml:space="preserve">Excavate for  stub-columns  not exceeding 1000mm from ground level at maximum 2.3m centers (average depth 0.6m) </t>
  </si>
  <si>
    <t>Excavate in soft material for gate columns bases not exceeding 1.5m deep starting from stripped level</t>
  </si>
  <si>
    <t>Mass concrete class 20(1:2:4):-</t>
  </si>
  <si>
    <t>Stub-columns for grouting for fencing posts (Measured seperately)</t>
  </si>
  <si>
    <t>Mass concrete base and blinding class 15 (1:3:6) :-</t>
  </si>
  <si>
    <t>Blinding under gate columns bases and stub columns [50mm thick ]</t>
  </si>
  <si>
    <t>Gate column bases</t>
  </si>
  <si>
    <t>sub-columns below ground level</t>
  </si>
  <si>
    <t>Gate columns above ground level</t>
  </si>
  <si>
    <t xml:space="preserve">Gate Column Finishes </t>
  </si>
  <si>
    <t>Rendering and paint, 15mm thick cement sand rendering (1:3), with steel trowelled finish, Paint: 2 coats of emulsion under coat, finish with 2 coats of emulsion weather guard paint in smoked grey</t>
  </si>
  <si>
    <t>Vertical sides of gate column bases</t>
  </si>
  <si>
    <t>Vertical sides of gate columns - below ground</t>
  </si>
  <si>
    <t>Vertical sides of gate columns - above ground</t>
  </si>
  <si>
    <t xml:space="preserve">High tensile steel reinforcement to B.S. 4461 in structural concrete work including cutting, bending, hoisting, fixing, tying  wire and spacing blocks </t>
  </si>
  <si>
    <t>Steel angle column</t>
  </si>
  <si>
    <t>Note: Rate for steel shall include all necessary welding,cutting, joining members, drilling holes and paint work</t>
  </si>
  <si>
    <t xml:space="preserve">Diameter 50X4mm THICK  STEEL PIPE COLUMN AT 2M C/C GROUTED 600mm INTO GROUND
 TO APPROVAL. With  30X30X3mm THICK STEEL ANGLE CAST IN
 CONCRETE AND WELDED TO POST (concrete bases and steel angle 30x30x3mm measured separately) </t>
  </si>
  <si>
    <t xml:space="preserve"> 30X30X3mm THICK STEEL ANGLE CAST INCONCRETE AND WELDED TO POST </t>
  </si>
  <si>
    <t>Extra for diagonal bracing  of corner/ end posts, and at every 15m of stright fence approximately 2830mm long each (DIAGONAL BRACING
 USING 10mmØ TRUSS ROD)</t>
  </si>
  <si>
    <t>40x40x3mm thick steel angle bars welded at 1000mm c/c to diameter 50x4mm thick steel copping plate or top railing over chainlink fence with 3No. Pre-drilled holes for THREE STRAND GAUGE 14 GALVANIZED BARBED WIRE TO APPROVAL (Barbed wire,coping and chainlink fence measured separately). as per drawing.</t>
  </si>
  <si>
    <t>Chainlink   fence.</t>
  </si>
  <si>
    <t>Supply and fix 2000mm high heavy duty galvanised chainlink mesh fencing, openings 50x50mm mesh AND 3.76MM WIRE Ø. size, 94kg/roll as per manufacturer's specifications, welded on 50x4mm thick at 2000mm centres (columns posts measured seperately)</t>
  </si>
  <si>
    <t>Coping rail</t>
  </si>
  <si>
    <t>Ø50X4MM TOP AND BOTTOM RAILING welded on top of heavy duty galvanised chainlink mesh (m.s) and on posts and welded too at the bottom of chainlink mesh and posts.</t>
  </si>
  <si>
    <t>Barbed wire on top of chainlink fence</t>
  </si>
  <si>
    <t>supply and fix tension wire of gauge 7 and diameter of 4.5mm as per the drawing and specifications</t>
  </si>
  <si>
    <t>Steel Grilled Gate</t>
  </si>
  <si>
    <t>[Refer to Architectural drawings for details provided ]</t>
  </si>
  <si>
    <t>Mild steel grill gate made out of cold rolled steel sections; thoroughly cleaned and phosphatized to resist  corrosion before receiving 2 undercoats of brown rust inhibiting primer, 2 oats of matt white oil paint and finished with 2 coats of premium quality oil based acrylic paint of approved colour</t>
  </si>
  <si>
    <t>Heavy duty grill gate comprising 25x25x3mm thick vertical SHS grill bars spaced equally fixed to 75x50x4mm RHS top, middle and bottom rail; 100x50x4mm thick RHS external frame with and including 4No. heavy duty security hinges on each leaf; Frame to be grouted below finished floor  level and fixed to columns using MS anchors as per the details</t>
  </si>
  <si>
    <t>supply/fabricate and fix Double leaf gate overall size 4800x2300mm high; comprising heavy duty lock and steel handles on both sides of each leaf; 12mm diameter 300mm drop bolt assembly with 4mm thick steel sleeve, one on each leaf, including 400x400x400mm mass concrete stopper platform. following the drawing and specifications.(anchorages to the columns, heavy duty hinges, bottom lock and its socket, barrel locks etc.) shall be installed to Engineer's satisfaction.  (Rates shall include for painting with two coats of primer and two finishing coats of approved enemal  paint.</t>
  </si>
  <si>
    <t>Ditto to SIDE ENTRANCE DOOR as per drawing and specifications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</si>
  <si>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</si>
  <si>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</si>
  <si>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</si>
  <si>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</si>
  <si>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</si>
  <si>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</si>
  <si>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</si>
  <si>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</si>
  <si>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</si>
  <si>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</si>
  <si>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</si>
  <si>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</si>
  <si>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</si>
  <si>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</si>
  <si>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</si>
  <si>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</si>
  <si>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</si>
  <si>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</si>
  <si>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</si>
  <si>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</si>
  <si>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</si>
  <si>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</si>
  <si>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</si>
  <si>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</si>
  <si>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</si>
  <si>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Chainlink fence construction</t>
  </si>
  <si>
    <t>BILL No. 10</t>
  </si>
  <si>
    <t>Door D2 1100mm x 2270mm high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</si>
  <si>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Door D3 1100mm x 2100mm high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</si>
  <si>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Construct a masonry Drainagel channel 1.2m long with channel width 0.15m having 1.2% slop and install Install shower head connected to the water supply with all the required accessories/fittings draining to a soak away pit</t>
  </si>
  <si>
    <t>10.1.1</t>
  </si>
  <si>
    <t>10.1.2</t>
  </si>
  <si>
    <t>10.1.3</t>
  </si>
  <si>
    <t>10.1.4</t>
  </si>
  <si>
    <t>10.1.5</t>
  </si>
  <si>
    <t>10.1.6</t>
  </si>
  <si>
    <t>10.2.1</t>
  </si>
  <si>
    <t>10.1.7</t>
  </si>
  <si>
    <t>10.1.8</t>
  </si>
  <si>
    <t>10.1.9</t>
  </si>
  <si>
    <t>10.1.10</t>
  </si>
  <si>
    <t>10.1.11</t>
  </si>
  <si>
    <t>10.1.12</t>
  </si>
  <si>
    <t>10.1.13</t>
  </si>
  <si>
    <t>10.2.2</t>
  </si>
  <si>
    <t>10.2.3</t>
  </si>
  <si>
    <t>10.2.4</t>
  </si>
  <si>
    <t>10.2.5</t>
  </si>
  <si>
    <t>10.2.6</t>
  </si>
  <si>
    <t>10.3.1</t>
  </si>
  <si>
    <t>10.3.2</t>
  </si>
  <si>
    <t>10.3.3</t>
  </si>
  <si>
    <t>10.3.4</t>
  </si>
  <si>
    <t>10.3.5</t>
  </si>
  <si>
    <t>10.3.6</t>
  </si>
  <si>
    <t>Windows</t>
  </si>
  <si>
    <t xml:space="preserve">Site clearance </t>
  </si>
  <si>
    <t xml:space="preserve">Site clearance and removal of debris from site as directed </t>
  </si>
  <si>
    <t xml:space="preserve">Preparation works </t>
  </si>
  <si>
    <t xml:space="preserve">Carefully remove door shutters and wire mesh fixed externally with  wooden frames and dispose as directed  </t>
  </si>
  <si>
    <t xml:space="preserve">Carefully remove window shutters and wire mesh fixed externally with  wooden frames and dispose as directed  </t>
  </si>
  <si>
    <t xml:space="preserve">Doors and Windows </t>
  </si>
  <si>
    <t>Note: All doors to be supplied and fixed as per the details provided. All iron Mongery that has not been measured separately shall be priced together with the corresponding door. Doors and windows sized to fit existing respectve frames i.e  doors and windows.</t>
  </si>
  <si>
    <t xml:space="preserve">Doors </t>
  </si>
  <si>
    <t xml:space="preserve">Supply, fabricate and fix double  steel doors shutters to fit structural opening size 1150mm x 2200mm high. 2mm casement metal panel including all necessary accessories (hinges, internal and external locking mechnism). Apply two(2) coats of antirust and two coats of enamel paint (blue) to the exsiting door frames and the shutter after thorough cleaning. </t>
  </si>
  <si>
    <t>Supply, fabricate and fix  two steel window shutters per window with 40x40x2mm SHS to be welded at the center separating the shutters. 2mm casement metal pane steel casement windows in 40x40x2mm RHS frames, 0.5mm thick louvers fixed with mosquito wire nettin (300mm ventalitors above shutter).  Windows shutters to fit opening size approximately 1200mm x 1200mm high. Cost shall  including all necessary accessories(internal and external locking mechnism, window stays ) painted in  two(2) coats of antirust and two coats of enamel paint (blue).</t>
  </si>
  <si>
    <t xml:space="preserve">Ramps </t>
  </si>
  <si>
    <t>Construct access ramp with hand rails and a slope of 8.3% as shall be directed by the IOM Engineer. 
Ramp width n.e 1.8 m wide, 200mm thick plinth wall  of solid concrete blocks min 400mm deep, backfilling, 100mm thick slab concrete C-20 (1:1.5:3) vibrated at all points with reinforced Mesh; B.S. A142 including bends, tying wire and spacing blocks. Finish with 40 mm floor screed in wood float.</t>
  </si>
  <si>
    <t>Exacavtion</t>
  </si>
  <si>
    <t>Exacavtion of trench for ramp foundation</t>
  </si>
  <si>
    <t xml:space="preserve">200mm thick block plinth walls for ends of ramp </t>
  </si>
  <si>
    <t>Ditto to superstructural block wall to ends of ramp</t>
  </si>
  <si>
    <t>A minimum of 500mm thick, compacted in layers not exceeding 250mm.</t>
  </si>
  <si>
    <t>1000 gauge polythene sheet damp proof membrane: to floors: laid on blinded smooth finished fill material bed with 300mm side and end laps to receive concrete floor bed (m/s) - measured net with no allowance for overlaps</t>
  </si>
  <si>
    <t>Mesh reinforcement</t>
  </si>
  <si>
    <t>Mesh reinforcement ; B.S. A142 including bends, tying wire and spacing blocks</t>
  </si>
  <si>
    <t xml:space="preserve">Concrete work </t>
  </si>
  <si>
    <t>100mm thick ramp slab (C20_mix 1:1.5:3)</t>
  </si>
  <si>
    <t xml:space="preserve">Sawn formwork </t>
  </si>
  <si>
    <t>Sides of 200mm high ramp slab</t>
  </si>
  <si>
    <t xml:space="preserve">12 mm thick cement : sand (1:3) render to ramp sides finished in wooden float </t>
  </si>
  <si>
    <t>Railing</t>
  </si>
  <si>
    <t>Handrails for length of ramps on both sides,
CHS 50mm dia. and 2.5 mm thickness, CHS 20mm dia and 2.5mm thickness baluster, CHS 50mm dia and 2.5mm metal guide rail, CHS 40mm dia and 2.5mm vertical CHS post @1200mm c/c, painted with 2 coats of antirust paint and 1 coat of enamel paint.</t>
  </si>
  <si>
    <t>General finishes</t>
  </si>
  <si>
    <t>Screeding on damaged spots</t>
  </si>
  <si>
    <t>3.5.1</t>
  </si>
  <si>
    <t>Remove the sand, dirt on the damaged spots visible on the floor (about 1.5m diameter each in size), fill with 40cm thick cement sand mortar screeding and finish smoothly with steel float</t>
  </si>
  <si>
    <t>Surface Preparation and Painting</t>
  </si>
  <si>
    <t>Wall Painting</t>
  </si>
  <si>
    <t xml:space="preserve">
Two(02) coat of emulsion under coat on all walls. For interior walls, finish with 2 coats of matte vinyl paint in soft white. For external wall surfaces, finish with 2 coats of emulsion weather guard paint </t>
  </si>
  <si>
    <t>3.6.1</t>
  </si>
  <si>
    <t>3.6.2</t>
  </si>
  <si>
    <t>Plinth wall</t>
  </si>
  <si>
    <t>3.6.3</t>
  </si>
  <si>
    <t xml:space="preserve">Clean and apply bitumen paint on the plinth wall </t>
  </si>
  <si>
    <t>Skirting</t>
  </si>
  <si>
    <t>3.6.4</t>
  </si>
  <si>
    <t>Externally apply 200mm skirting in 2  coats of emusion weatherguard paint</t>
  </si>
  <si>
    <t>Verandah posts/ columns</t>
  </si>
  <si>
    <t>3.6.5</t>
  </si>
  <si>
    <t xml:space="preserve">Clean and prepare the 2.1 meters long, 75mm thick CHS verandah posts/ coulmns  and apply 2 coats of emanel paint </t>
  </si>
  <si>
    <t>Chalk boards</t>
  </si>
  <si>
    <t>3.6.6</t>
  </si>
  <si>
    <t>Clean and prepare for repainting chalkborads approx size, ( 2.52x1.2)m in each classroom, Prepare and apply three coats of black bituminous mastic paint to blackboard surfaces.</t>
  </si>
  <si>
    <t xml:space="preserve">Rainwater drainage </t>
  </si>
  <si>
    <t>Supply and fix 140mm x 3mm PVC gutter with all the accessories (gutter clips, gutter connecters, outlets, elbows and end caps.</t>
  </si>
  <si>
    <t>Supply and install 100mmx3mm thick  PVC pipes including all necessay fittings and gluing to be provided to bond the elements (elbows, and  downpipe clips). Spacing of 5m should be given to the pipes to sufficiently drain away storm water to prevent  overflowing over the gutters.</t>
  </si>
  <si>
    <t>Classroom Furniture</t>
  </si>
  <si>
    <t>Contractor to provide shop drawings or manufactuer specifications for approval by Engineer</t>
  </si>
  <si>
    <t>3.8.1</t>
  </si>
  <si>
    <t>3.8.2</t>
  </si>
  <si>
    <t>3.8.3</t>
  </si>
  <si>
    <t>m³</t>
  </si>
  <si>
    <t>External wall: Thorougly clean any dirts on the wall surface, apply Two(02) coats of emulsion under coat two(2), and  two(2) coats of emulsion weatherguard paint in cream colour.</t>
  </si>
  <si>
    <t>Internal wall: Thorougly clean any dirts on wall surface, apply Two(02) coats of emulsion under coat two(2), and apply two(2) coats of matte vinyl paint in soft white.</t>
  </si>
  <si>
    <t>4.3.2</t>
  </si>
  <si>
    <t xml:space="preserve">200mm thick plinth walls for ends of ramp </t>
  </si>
  <si>
    <t>Ditto to superstructural wall to ends of ramp</t>
  </si>
  <si>
    <t>4.4.4</t>
  </si>
  <si>
    <t>4.4.5</t>
  </si>
  <si>
    <t>4.4.6</t>
  </si>
  <si>
    <t>4.4.7</t>
  </si>
  <si>
    <t>4.4.8</t>
  </si>
  <si>
    <t>4.4.9</t>
  </si>
  <si>
    <t>4.4.10</t>
  </si>
  <si>
    <t>4.4.11</t>
  </si>
  <si>
    <t>4.4.12</t>
  </si>
  <si>
    <t>4.4.13</t>
  </si>
  <si>
    <t>4.5.1</t>
  </si>
  <si>
    <t>4.5.2</t>
  </si>
  <si>
    <t>4.5.3</t>
  </si>
  <si>
    <t>4.5.4</t>
  </si>
  <si>
    <t>4.5.5</t>
  </si>
  <si>
    <t>4.5.6</t>
  </si>
  <si>
    <t>4.6.1</t>
  </si>
  <si>
    <t>4.6.2</t>
  </si>
  <si>
    <t>Construct access ramp with hand rails and a slope of 10% as shall be directed by the IOM Engineer. 
Ramp width n.e 1.8 m wide, 200mm thick plinth wall  of solid concrete blocks min 400mm deep, backfilling, 100mm thick slab concrete C-20 (1:1.5:3) vibrated at all points with reinforced Mesh; B.S. A142 including bends, tying wire and spacing blocks. Finish with 40 mm floor screed in wood float.</t>
  </si>
  <si>
    <t>5.2.11</t>
  </si>
  <si>
    <t>5.2.12</t>
  </si>
  <si>
    <t>5.2.13</t>
  </si>
  <si>
    <t>Screeding on steps</t>
  </si>
  <si>
    <t>Remove the sand, dirt on the damaged spots visible on the steps, fill with 40cm thick cement sand mortar screeding and finish smoothly with steel float</t>
  </si>
  <si>
    <t>5.4.4</t>
  </si>
  <si>
    <t>5.4.5</t>
  </si>
  <si>
    <t>5.4.6</t>
  </si>
  <si>
    <t xml:space="preserve">Clean and prepare double leaf metallic doors, size 1.2m wide by 2.1m high including 0.2m louvers, and apply 2 coats of emanel paint </t>
  </si>
  <si>
    <t>5.4.7</t>
  </si>
  <si>
    <t xml:space="preserve">Clean and prepare single leaf panel door, size 1.0m wide by 2.1m high including 0.2m louvers, and apply 2 coats of emanel paint </t>
  </si>
  <si>
    <t>5.4.8</t>
  </si>
  <si>
    <t xml:space="preserve">Clean and prepare double shutter metallic window, size 1m wide by  1.2m high inclduing 0.2m louvers, and apply 2 coats of emanel paint </t>
  </si>
  <si>
    <t>Fascia boards</t>
  </si>
  <si>
    <t>5.4.9</t>
  </si>
  <si>
    <t>Clean and prepare facsia boards ready and apply 2 coats of paint as specied on the drawings</t>
  </si>
  <si>
    <t>5.4.10</t>
  </si>
  <si>
    <t>Provide Cement sand plaster on expanded metal lath, fixed on 100x50mm ceiling joists on 100x50mm brandering @400mm c/c Apply 1 coat of under coat 2 coats of PVC based emulsion pain</t>
  </si>
  <si>
    <t>Construction, Surface Preparation and Painting</t>
  </si>
  <si>
    <t xml:space="preserve">Clean and prepare double leaf metallic doors, size 1.2m wide by 2.1m high including 0.2m louvers, and apply 2 coats of enamel paint </t>
  </si>
  <si>
    <t xml:space="preserve">Clean and prepare double shutter metallic window, size 1.5m wide by  1.7m high with 0.2m louvers, and apply 2 coats of enamel paint </t>
  </si>
  <si>
    <t xml:space="preserve">Clean and prepare double shutter metallic window, size 0.9m wide by  1.1m high with 0.2m louvers, and apply 2 coats of enamel paint </t>
  </si>
  <si>
    <t>Fix new fascia boards at the gable ends (both sides) and apply paint and install gutter and down pipe</t>
  </si>
  <si>
    <t xml:space="preserve">Clean and prepare existing facsia boards and apply 2 coats of paint as speciifed on the drawings </t>
  </si>
  <si>
    <t>200mm thick wall with minimum comprehensive strength of 8.0N/mm2;bedded and jointed in cement sand (1:3) mortar including provisions for supply and installation of weep holes of 400x200mm Alternating Flood Opening placed 3700mm c/c and with rails of 4 16mm Ø bars @100mm c/c embedded to block top and below (with bars measured seperately).</t>
  </si>
  <si>
    <t>4.8.1</t>
  </si>
  <si>
    <t>4.8.2</t>
  </si>
  <si>
    <t>4.8.3</t>
  </si>
  <si>
    <t>Solid concrete block walling (mix 1:3:6); with minimum comprehensive strength of 8.0N/mm2;bedded and jointed in cement sand (1:3) mortar; reinforced with gauge 20 hoop iron after every alternate course.</t>
  </si>
  <si>
    <t>8.5.4</t>
  </si>
  <si>
    <t>8.5.5</t>
  </si>
  <si>
    <t>7.1.37</t>
  </si>
  <si>
    <t>7.1.38</t>
  </si>
  <si>
    <t>7.1.39</t>
  </si>
  <si>
    <t>7.2.10</t>
  </si>
  <si>
    <t>7.2.11</t>
  </si>
  <si>
    <t>7.2.12</t>
  </si>
  <si>
    <t>7.3.14</t>
  </si>
  <si>
    <t>7.3.15</t>
  </si>
  <si>
    <t>7.3.16</t>
  </si>
  <si>
    <t>7.3.17</t>
  </si>
  <si>
    <t>7.3.18</t>
  </si>
  <si>
    <t>7.3.19</t>
  </si>
  <si>
    <t>7.3.20</t>
  </si>
  <si>
    <t>7.3.21</t>
  </si>
  <si>
    <t>7.3.22</t>
  </si>
  <si>
    <t>7.5.6</t>
  </si>
  <si>
    <t>7.5.7</t>
  </si>
  <si>
    <t>7.5.8</t>
  </si>
  <si>
    <t>7.5.9</t>
  </si>
  <si>
    <t>7.7.1</t>
  </si>
  <si>
    <t>7.7.2</t>
  </si>
  <si>
    <t>7.7.3</t>
  </si>
  <si>
    <t>7.7.4</t>
  </si>
  <si>
    <t>7.7.5</t>
  </si>
  <si>
    <t>7.7.6</t>
  </si>
  <si>
    <t>7.7.7</t>
  </si>
  <si>
    <t>7.8.1</t>
  </si>
  <si>
    <t>7.8.2</t>
  </si>
  <si>
    <t>7.8.3</t>
  </si>
  <si>
    <t>7.8.4</t>
  </si>
  <si>
    <t>7.9.1</t>
  </si>
  <si>
    <t>7.9.2</t>
  </si>
  <si>
    <t>7.9.4</t>
  </si>
  <si>
    <t>7.9.5</t>
  </si>
  <si>
    <t>7.9.6</t>
  </si>
  <si>
    <t>7.9.7</t>
  </si>
  <si>
    <t>7.9.8</t>
  </si>
  <si>
    <t>7.9.9</t>
  </si>
  <si>
    <t>7.9.10</t>
  </si>
  <si>
    <t>7.9.11</t>
  </si>
  <si>
    <t>7.9.12</t>
  </si>
  <si>
    <t>7.9.13</t>
  </si>
  <si>
    <t>7.9.14</t>
  </si>
  <si>
    <t>7.9.15</t>
  </si>
  <si>
    <t>7.9.16</t>
  </si>
  <si>
    <t>7.9.17</t>
  </si>
  <si>
    <t>7.9.18</t>
  </si>
  <si>
    <t>Preliminaries(for all sites combined)</t>
  </si>
  <si>
    <t>BoQ for construction of perimeter wall fence (100m X 100m) at new site primary school</t>
  </si>
  <si>
    <t>Rehabilitation of an administration block at new site primary school</t>
  </si>
  <si>
    <t>Rehabilitation of a kitchen block at new site primary school</t>
  </si>
  <si>
    <t>BoQ for construction of 1 block of 2 classrooms for new site primary school</t>
  </si>
  <si>
    <t>BoQ for construction of 1 block of 4 stances latrine for boys at new site primary school and at Hai Jedid multipurpose center</t>
  </si>
  <si>
    <t>9.1.26</t>
  </si>
  <si>
    <t>9.1.27</t>
  </si>
  <si>
    <t>9.1.28</t>
  </si>
  <si>
    <t>9.1.29</t>
  </si>
  <si>
    <t>9.1.30</t>
  </si>
  <si>
    <t>9.1.31</t>
  </si>
  <si>
    <t>9.1.32</t>
  </si>
  <si>
    <t>9.1.33</t>
  </si>
  <si>
    <t>9.1.34</t>
  </si>
  <si>
    <t>9.1.35</t>
  </si>
  <si>
    <t>9.1.36</t>
  </si>
  <si>
    <t>9.1.37</t>
  </si>
  <si>
    <t>9.1.38</t>
  </si>
  <si>
    <t>9.1.39</t>
  </si>
  <si>
    <t>9.1.40</t>
  </si>
  <si>
    <t>9.2.1</t>
  </si>
  <si>
    <t>9.2.2</t>
  </si>
  <si>
    <t>9.2.3</t>
  </si>
  <si>
    <t>9.2.4</t>
  </si>
  <si>
    <t>9.2.5</t>
  </si>
  <si>
    <t>9.2.6</t>
  </si>
  <si>
    <t>9.2.7</t>
  </si>
  <si>
    <t>9.2.8</t>
  </si>
  <si>
    <t>9.2.9</t>
  </si>
  <si>
    <t>9.2.10</t>
  </si>
  <si>
    <t>9.3.1</t>
  </si>
  <si>
    <t>9.3.2</t>
  </si>
  <si>
    <t>9.3.3</t>
  </si>
  <si>
    <t>9.3.4</t>
  </si>
  <si>
    <t>9.3.5</t>
  </si>
  <si>
    <t>9.3.6</t>
  </si>
  <si>
    <t>9.3.7</t>
  </si>
  <si>
    <t>9.3.8</t>
  </si>
  <si>
    <t>9.3.9</t>
  </si>
  <si>
    <t>9.3.10</t>
  </si>
  <si>
    <t>9.3.11</t>
  </si>
  <si>
    <t>9.3.12</t>
  </si>
  <si>
    <t>9.3.13</t>
  </si>
  <si>
    <t>9.3.14</t>
  </si>
  <si>
    <t>9.3.15</t>
  </si>
  <si>
    <t>9.3.16</t>
  </si>
  <si>
    <t>9.3.17</t>
  </si>
  <si>
    <t>9.3.18</t>
  </si>
  <si>
    <t>9.3.19</t>
  </si>
  <si>
    <t>9.3.20</t>
  </si>
  <si>
    <t>9.3.21</t>
  </si>
  <si>
    <t>9.3.22</t>
  </si>
  <si>
    <t>9.3.23</t>
  </si>
  <si>
    <t>9.4.1</t>
  </si>
  <si>
    <t>9.4.2</t>
  </si>
  <si>
    <t>9.4.3</t>
  </si>
  <si>
    <t>9.4.4</t>
  </si>
  <si>
    <t>9.4.5</t>
  </si>
  <si>
    <t>9.4.6</t>
  </si>
  <si>
    <t>9.4.7</t>
  </si>
  <si>
    <t>9.4.8</t>
  </si>
  <si>
    <t>9.4.9</t>
  </si>
  <si>
    <t>9.4.10</t>
  </si>
  <si>
    <t>9.4.11</t>
  </si>
  <si>
    <t>9.4.12</t>
  </si>
  <si>
    <t>9.4.13</t>
  </si>
  <si>
    <t>9.4.14</t>
  </si>
  <si>
    <t>9.4.15</t>
  </si>
  <si>
    <t>9.4.16</t>
  </si>
  <si>
    <t>9.4.17</t>
  </si>
  <si>
    <t>9.4.18</t>
  </si>
  <si>
    <t>9.5.1</t>
  </si>
  <si>
    <t>9.5.2</t>
  </si>
  <si>
    <t>9.5.3</t>
  </si>
  <si>
    <t>9.6.1</t>
  </si>
  <si>
    <t>9.6.2</t>
  </si>
  <si>
    <t>9.6.3</t>
  </si>
  <si>
    <t>9.6.4</t>
  </si>
  <si>
    <t>9.6.5</t>
  </si>
  <si>
    <t>9.6.6</t>
  </si>
  <si>
    <t>9.6.7</t>
  </si>
  <si>
    <t>9.6.8</t>
  </si>
  <si>
    <t>9.6.9</t>
  </si>
  <si>
    <t>9.9.1</t>
  </si>
  <si>
    <t>9.9.2</t>
  </si>
  <si>
    <t>9.9.3</t>
  </si>
  <si>
    <t>9.9.4</t>
  </si>
  <si>
    <t>9.9.5</t>
  </si>
  <si>
    <t>9.9.6</t>
  </si>
  <si>
    <t>9.9.7</t>
  </si>
  <si>
    <t>9.9.8</t>
  </si>
  <si>
    <t>9.9.9</t>
  </si>
  <si>
    <t>9.9.10</t>
  </si>
  <si>
    <t>9.9.11</t>
  </si>
  <si>
    <t>9.9.12</t>
  </si>
  <si>
    <t>9.9.13</t>
  </si>
  <si>
    <t>9.9.14</t>
  </si>
  <si>
    <t>9.9.15</t>
  </si>
  <si>
    <t>9.9.16</t>
  </si>
  <si>
    <t>9.9.17</t>
  </si>
  <si>
    <t>9.9.18</t>
  </si>
  <si>
    <t>9.9.19</t>
  </si>
  <si>
    <t xml:space="preserve">BoQ for construction of a multipurpose center at Hai Jedid
</t>
  </si>
  <si>
    <t>11.1.1</t>
  </si>
  <si>
    <t>11.1.2</t>
  </si>
  <si>
    <t>11.1.3</t>
  </si>
  <si>
    <t>11.1.4</t>
  </si>
  <si>
    <t>11.1.5</t>
  </si>
  <si>
    <t>11.1.6</t>
  </si>
  <si>
    <t>11.1.8</t>
  </si>
  <si>
    <t>11.1.9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</si>
  <si>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</si>
  <si>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</si>
  <si>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</si>
  <si>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</si>
  <si>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</si>
  <si>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</si>
  <si>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</si>
  <si>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</si>
  <si>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</si>
  <si>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</si>
  <si>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</si>
  <si>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</si>
  <si>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</si>
  <si>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</si>
  <si>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</si>
  <si>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</si>
  <si>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</si>
  <si>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</si>
  <si>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</si>
  <si>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</si>
  <si>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</si>
  <si>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</si>
  <si>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11.1.33</t>
  </si>
  <si>
    <t>11.1.34</t>
  </si>
  <si>
    <t>11.1.35</t>
  </si>
  <si>
    <t>11.2.1</t>
  </si>
  <si>
    <t>11.2.2</t>
  </si>
  <si>
    <t>11.2.3</t>
  </si>
  <si>
    <t>11.2.4</t>
  </si>
  <si>
    <t>11.2.5</t>
  </si>
  <si>
    <t>11.2.6</t>
  </si>
  <si>
    <t>11.2.7</t>
  </si>
  <si>
    <t>11.2.8</t>
  </si>
  <si>
    <t>11.3.1</t>
  </si>
  <si>
    <t>11.3.2</t>
  </si>
  <si>
    <t>11.3.3</t>
  </si>
  <si>
    <t>11.3.4</t>
  </si>
  <si>
    <t>11.3.5</t>
  </si>
  <si>
    <t>11.3.6</t>
  </si>
  <si>
    <t>11.3.7</t>
  </si>
  <si>
    <t>11.3.8</t>
  </si>
  <si>
    <t>11.3.9</t>
  </si>
  <si>
    <t>11.3.10</t>
  </si>
  <si>
    <t>11.3.11</t>
  </si>
  <si>
    <t>11.3.12</t>
  </si>
  <si>
    <t>11.3.13</t>
  </si>
  <si>
    <t>11.4.1</t>
  </si>
  <si>
    <t>11.4.2</t>
  </si>
  <si>
    <t>11.4.3</t>
  </si>
  <si>
    <t>11.4.4</t>
  </si>
  <si>
    <t>BoQ for construction of a multipurpose center at Hai Jedid</t>
  </si>
  <si>
    <t>Fabricate a metal visibility plate 200 x 200 mm to be wall mounted. Art work of name board will be issued by IOM. The plate shall be mounted on each block.</t>
  </si>
  <si>
    <t>Fabricate and install a sign post stand, 1m x 1.2m metal signboad on a 1.8m stand with a concrete foundation (min. 0.40 x 0.40 x 0.60 m, as directed by the Site Engineer). Concrete class C-25 (1:1:2) with RHS 40 x 40 x 2.5mm posts and 2mm thick sheet metal sign. The sign post shall consist of approved GoSS flag on the left and ERCP II logo on the right. The subproject name and the implementer as the Governement of South Sudan. The contractor shall be provided this information by IOM in Writing.</t>
  </si>
  <si>
    <t>Provide resources to ensure a safe working enviroment including signage,  access control,fall protection equipment and devices, ocupational safety and health equipment, and first aid kit. NB: The signage material shall the same specifications for the signpost (Fabricate and install a signage stand, 1m x 1.2m metal on a 1.8m stand with a concrete foundation (min. 0.40 x 0.40 x 0.60 m, as directed by the Site Engineer). Concrete class C-25 (1:1:2) with RHS 40 x 40 x 2.5mm posts and 2mm thick sheet metal sign). Format and wording shall be provvided by IOM.</t>
  </si>
  <si>
    <t>BoQ for construction of a chain-link fence (100mx50m) at Hai Jedid</t>
  </si>
  <si>
    <t>Rehabilitation of block "A" of 4 classrooms (south facing) at new site primary school</t>
  </si>
  <si>
    <t>Rehabilitation of block "B" of 4 classrooms (north facing) at new site primary school</t>
  </si>
  <si>
    <t>SUBSTRUCTURE - 1 Latrine Block, 2 Stances for boys</t>
  </si>
  <si>
    <t>Ditto NOT exceeding 1.5-9.0m depth starting from stripped level</t>
  </si>
  <si>
    <t>Excavate for foundation trenches and column bases and splash apron</t>
  </si>
  <si>
    <t>100mm Thick compacted selected fill to grade natural soil</t>
  </si>
  <si>
    <t>1000 gauge polythene or other equal and approved damp proof membrane laid under surface bed with 300mm side  and end laps (measured net- allow for laps) and on ramp</t>
  </si>
  <si>
    <t>50mm Thick surface blinding under strip foundation</t>
  </si>
  <si>
    <t>Mesh reinforcement ; B.S. 4483  Ref A142 weighing 9.22 kgs per square meter including bends, tying wire and spacing blocks</t>
  </si>
  <si>
    <t>Fabric mesh reinforcement for ramp</t>
  </si>
  <si>
    <t>ditto to foundation columns</t>
  </si>
  <si>
    <t>Ditto to apron</t>
  </si>
  <si>
    <t>12 mm thick cement : sand (1:3) rendering to internal sides of the pit wall.</t>
  </si>
  <si>
    <t>12 mm thick cement : sand (1:3) rendering to plinth</t>
  </si>
  <si>
    <t>Prepare and apply one priming coat and two coats of black bitumastic paint on rendered internal sides of the pit wall and water proofed</t>
  </si>
  <si>
    <t>SUPERSTRUCTURE - 1 Latrine Block, 2 Stances with urinal for boys</t>
  </si>
  <si>
    <t>150mm thick gable end wall  of  concrete blocks or approved quality of burnt clay bricks</t>
  </si>
  <si>
    <t>ROOF AND RAIN WATER DISPOSAL - 1 Latrine Block, 2 Stances with urinal for boys</t>
  </si>
  <si>
    <t>DOORS, WINDOWS, FINISHES, PLUMBING - 1 Latrine Block, 2 Stances with urinal for boys</t>
  </si>
  <si>
    <t>Door D1  800mm x 2270mm high:-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</si>
  <si>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40mm thick screed for floor and ramp</t>
  </si>
  <si>
    <t>fascia board paint, 1 coat of emulsion under coat &amp; 3 coats of oil based gloss white paint</t>
  </si>
  <si>
    <t>Construct a masonry urinal channel 9.7m long with channel width 0.15m having 1.2% slop and install 2 tanks each of 50l drained into the pit. Refer the details on the drawing</t>
  </si>
  <si>
    <t xml:space="preserve">m </t>
  </si>
  <si>
    <t>BoQ for construction of  1 block of 2 stances latrine for Males with Urinal for  multipurpose center at Hai Jedid</t>
  </si>
  <si>
    <t>BILL NO. 11</t>
  </si>
  <si>
    <t>11.1.36</t>
  </si>
  <si>
    <t>11.1.37</t>
  </si>
  <si>
    <t>11.1.38</t>
  </si>
  <si>
    <t>11.1.39</t>
  </si>
  <si>
    <t>11.1.40</t>
  </si>
  <si>
    <t>11.2.9</t>
  </si>
  <si>
    <t>11.2.10</t>
  </si>
  <si>
    <t>11.4.5</t>
  </si>
  <si>
    <t>11.4.6</t>
  </si>
  <si>
    <t>11.4.7</t>
  </si>
  <si>
    <t>11.4.8</t>
  </si>
  <si>
    <t>11.4.9</t>
  </si>
  <si>
    <t>11.4.10</t>
  </si>
  <si>
    <t>11.4.11</t>
  </si>
  <si>
    <t>11.4.12</t>
  </si>
  <si>
    <t>11.4.13</t>
  </si>
  <si>
    <t>11.4.14</t>
  </si>
  <si>
    <t>11.4.15</t>
  </si>
  <si>
    <t>SUBSTRUCTURE - 1 block of latrine with 2 stances and washroom attached for girls</t>
  </si>
  <si>
    <t>Ditto exceeding 1.5-9.0m depth starting from stripped level</t>
  </si>
  <si>
    <t>Ditto to ramp</t>
  </si>
  <si>
    <t>Mesh reinforcement ; B.S. 4483  Ref A142 weighing 9.322 kgs per square meter including bends, tying wire and spacing blocks</t>
  </si>
  <si>
    <t>Fabric mesh reinforcement for ramp.</t>
  </si>
  <si>
    <t>200mm thick plinth plus splash apron</t>
  </si>
  <si>
    <t>SUPERSTRUCTURE - 1 block of latrine with 2 stances and washroom attached for girls</t>
  </si>
  <si>
    <t>150mm Thick walls for toilet, curtain and gable walls</t>
  </si>
  <si>
    <t>ROOF AND RAIN WATER DISPOSAL - 1 Latrine Block, 2 Stances with urinal for girls</t>
  </si>
  <si>
    <t>DOORS, WINDOWS, FINISHES, PLUMBING - 1 block of latrine with 2 stances and washroom attached for girls</t>
  </si>
  <si>
    <t>BoQ for construction of  1 block of 2 stances latrine for females with wash room for  multipurpose center at Hai Jedid</t>
  </si>
  <si>
    <t>BILL NO 12</t>
  </si>
  <si>
    <t>12.1.1</t>
  </si>
  <si>
    <t>12.1.2</t>
  </si>
  <si>
    <t>12.1.3</t>
  </si>
  <si>
    <t>12.1.4</t>
  </si>
  <si>
    <t>12.1.5</t>
  </si>
  <si>
    <t>12.1.6</t>
  </si>
  <si>
    <t>12.1.7</t>
  </si>
  <si>
    <t>12.1.8</t>
  </si>
  <si>
    <t>12.1.9</t>
  </si>
  <si>
    <t>12.1.10</t>
  </si>
  <si>
    <t>12.1.11</t>
  </si>
  <si>
    <t>12.1.12</t>
  </si>
  <si>
    <t>12.1.13</t>
  </si>
  <si>
    <t>12.1.14</t>
  </si>
  <si>
    <t>12.1.15</t>
  </si>
  <si>
    <t>12.1.16</t>
  </si>
  <si>
    <t>12.1.17</t>
  </si>
  <si>
    <t>12.1.18</t>
  </si>
  <si>
    <t>12.1.19</t>
  </si>
  <si>
    <t>12.1.20</t>
  </si>
  <si>
    <t>12.1.21</t>
  </si>
  <si>
    <t>12.1.22</t>
  </si>
  <si>
    <t>12.1.23</t>
  </si>
  <si>
    <t>12.1.24</t>
  </si>
  <si>
    <t>12.1.25</t>
  </si>
  <si>
    <t>12.1.26</t>
  </si>
  <si>
    <t>12.1.27</t>
  </si>
  <si>
    <t>12.1.28</t>
  </si>
  <si>
    <t>12.1.29</t>
  </si>
  <si>
    <t>12.1.30</t>
  </si>
  <si>
    <t>12.1.31</t>
  </si>
  <si>
    <t>12.1.32</t>
  </si>
  <si>
    <t>12.1.33</t>
  </si>
  <si>
    <t>12.1.34</t>
  </si>
  <si>
    <t>12.1.35</t>
  </si>
  <si>
    <t>12.1.36</t>
  </si>
  <si>
    <t>12.2.1</t>
  </si>
  <si>
    <t>12.2.2</t>
  </si>
  <si>
    <t>12.2.3</t>
  </si>
  <si>
    <t>12.2.4</t>
  </si>
  <si>
    <t>12.2.5</t>
  </si>
  <si>
    <t>12.2.6</t>
  </si>
  <si>
    <t>12.2.7</t>
  </si>
  <si>
    <t>12.2.8</t>
  </si>
  <si>
    <t>12.3.1</t>
  </si>
  <si>
    <t>12.3.2</t>
  </si>
  <si>
    <t>12.3.3</t>
  </si>
  <si>
    <t>12.3.4</t>
  </si>
  <si>
    <t>12.3.5</t>
  </si>
  <si>
    <t>12.3.6</t>
  </si>
  <si>
    <t>12.3.7</t>
  </si>
  <si>
    <t>12.3.8</t>
  </si>
  <si>
    <t>12.3.9</t>
  </si>
  <si>
    <t>12.3.10</t>
  </si>
  <si>
    <t>12.3.11</t>
  </si>
  <si>
    <t>12.3.12</t>
  </si>
  <si>
    <t>12.3.16</t>
  </si>
  <si>
    <t>12.4.2</t>
  </si>
  <si>
    <t>12.4.3</t>
  </si>
  <si>
    <t>12.4.4</t>
  </si>
  <si>
    <t>12.4.5</t>
  </si>
  <si>
    <t>12.4.6</t>
  </si>
  <si>
    <t>12.4.7</t>
  </si>
  <si>
    <t>12.4.8</t>
  </si>
  <si>
    <t>12.4.9</t>
  </si>
  <si>
    <t>12.4.10</t>
  </si>
  <si>
    <t>12.4.11</t>
  </si>
  <si>
    <t>12.4.12</t>
  </si>
  <si>
    <t>12.4.13</t>
  </si>
  <si>
    <t>12.4.14</t>
  </si>
  <si>
    <t>12.4.15</t>
  </si>
  <si>
    <r>
      <t xml:space="preserve">Project Description: </t>
    </r>
    <r>
      <rPr>
        <sz val="11"/>
        <color rgb="FF000000"/>
        <rFont val="Times New Roman"/>
        <family val="1"/>
      </rPr>
      <t>Construction of perimeter wall fence; Rehabilitation of 2 blocks each of 4 classrooms, administration block, kitchen block and Construction of 1 block of 2 classrooms, 1 block of 4 stances latrine with urinal for boys at new site. Construction of multi-purpose center, 100mx50m chain-link fence, 2 blocks each of 2 stances VIP latrine (male with urinal and female with washroom at Multipurpose center Hai Jedid</t>
    </r>
  </si>
  <si>
    <r>
      <t xml:space="preserve">Supplying &amp; fixing of gauge 28 pre-painted Super Five IT4 profiled roofing sheets ( 0.5mm ) of approved colour: fixed with J-bolts to 100 x 50 x 2mm Z purlins </t>
    </r>
    <r>
      <rPr>
        <i/>
        <sz val="11"/>
        <rFont val="Times New Roman"/>
        <family val="1"/>
      </rPr>
      <t>( measured separately)</t>
    </r>
    <r>
      <rPr>
        <sz val="11"/>
        <rFont val="Times New Roman"/>
        <family val="1"/>
      </rPr>
      <t xml:space="preserve"> and rubber caping to tops of bolts</t>
    </r>
  </si>
  <si>
    <r>
      <t xml:space="preserve">Supplying &amp; fixing Gauge 28 prepainted ridge cap; 650mm girth </t>
    </r>
    <r>
      <rPr>
        <i/>
        <sz val="11"/>
        <rFont val="Times New Roman"/>
        <family val="1"/>
      </rPr>
      <t>(average</t>
    </r>
    <r>
      <rPr>
        <sz val="11"/>
        <rFont val="Times New Roman"/>
        <family val="1"/>
      </rPr>
      <t>) in position complete with all necessary roofing screws or hooks as required.</t>
    </r>
  </si>
  <si>
    <r>
      <t>m</t>
    </r>
    <r>
      <rPr>
        <vertAlign val="superscript"/>
        <sz val="11"/>
        <color theme="1"/>
        <rFont val="Times New Roman"/>
        <family val="1"/>
      </rPr>
      <t>2</t>
    </r>
  </si>
  <si>
    <r>
      <t>m</t>
    </r>
    <r>
      <rPr>
        <vertAlign val="superscript"/>
        <sz val="11"/>
        <color theme="1"/>
        <rFont val="Times New Roman"/>
        <family val="1"/>
      </rPr>
      <t>3</t>
    </r>
  </si>
  <si>
    <r>
      <t>m</t>
    </r>
    <r>
      <rPr>
        <vertAlign val="superscript"/>
        <sz val="11"/>
        <rFont val="Times New Roman"/>
        <family val="1"/>
      </rPr>
      <t>3</t>
    </r>
  </si>
  <si>
    <r>
      <t>m</t>
    </r>
    <r>
      <rPr>
        <vertAlign val="superscript"/>
        <sz val="11"/>
        <color rgb="FF000000"/>
        <rFont val="Times New Roman"/>
        <family val="1"/>
      </rPr>
      <t>2</t>
    </r>
  </si>
  <si>
    <r>
      <t>m</t>
    </r>
    <r>
      <rPr>
        <vertAlign val="superscript"/>
        <sz val="11"/>
        <rFont val="Times New Roman"/>
        <family val="1"/>
      </rPr>
      <t>2</t>
    </r>
  </si>
  <si>
    <r>
      <t xml:space="preserve">Supplying &amp; fixing Gauge 28 prepainted </t>
    </r>
    <r>
      <rPr>
        <b/>
        <sz val="11"/>
        <rFont val="Times New Roman"/>
        <family val="1"/>
      </rPr>
      <t>ridge cap</t>
    </r>
    <r>
      <rPr>
        <sz val="11"/>
        <rFont val="Times New Roman"/>
        <family val="1"/>
      </rPr>
      <t>;</t>
    </r>
    <r>
      <rPr>
        <b/>
        <sz val="11"/>
        <rFont val="Times New Roman"/>
        <family val="1"/>
      </rPr>
      <t xml:space="preserve"> </t>
    </r>
    <r>
      <rPr>
        <sz val="11"/>
        <rFont val="Times New Roman"/>
        <family val="1"/>
      </rPr>
      <t xml:space="preserve">650mm girth </t>
    </r>
    <r>
      <rPr>
        <i/>
        <sz val="11"/>
        <rFont val="Times New Roman"/>
        <family val="1"/>
      </rPr>
      <t>(average</t>
    </r>
    <r>
      <rPr>
        <sz val="11"/>
        <rFont val="Times New Roman"/>
        <family val="1"/>
      </rPr>
      <t>) in position complete with all necessary roofing screws or hooks as required.</t>
    </r>
  </si>
  <si>
    <r>
      <t xml:space="preserve">25x225mm high </t>
    </r>
    <r>
      <rPr>
        <b/>
        <sz val="11"/>
        <rFont val="Times New Roman"/>
        <family val="1"/>
      </rPr>
      <t xml:space="preserve">barge board </t>
    </r>
    <r>
      <rPr>
        <sz val="11"/>
        <rFont val="Times New Roman"/>
        <family val="1"/>
      </rPr>
      <t xml:space="preserve">bolted to 100 x 100 x 8mm thick mild steel plate with 12mm diameter bolts : plates welded to edges of rafters: Painted in 1 coat of emulsion undercoat and finished with 3 coats of an oil-based gloss paint in white </t>
    </r>
  </si>
  <si>
    <r>
      <rPr>
        <sz val="11"/>
        <rFont val="Times New Roman"/>
        <family val="1"/>
      </rPr>
      <t xml:space="preserve">Project Description: Construction of perimeter wall fence; Rehabilitation of 2 blocks each of 4 classrooms, administration block, kitchen block and Construction of 1 block of 2 classrooms, 1 block of 4 stances latrine with urinal for boys at new site. Construction of multi-purpose center, 100mx50m chain-link fence, 2 blocks each of 2 stances VIP latrine (male with urinal and female with washroom at Multipurpose center Hai Jedid  </t>
    </r>
    <r>
      <rPr>
        <b/>
        <sz val="1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</si>
</sst>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_(* #,##0_);_(* \(#,##0\);_(* &quot;-&quot;??_);_(@_)"/>
    <numFmt numFmtId="166" formatCode="_([$$-409]* #,##0.00_);_([$$-409]* \(#,##0.00\);_([$$-409]* &quot;-&quot;??_);_(@_)"/>
    <numFmt numFmtId="167" formatCode="_-* #,##0.00_-;_-* #,##0.00\-;_-* &quot;-&quot;??_-;_-@_-"/>
    <numFmt numFmtId="168" formatCode="_-* #,##0.00_-;\-* #,##0.00_-;_-* &quot;-&quot;??_-;_-@_-"/>
  </numFmts>
  <fonts count="54">
    <font>
      <sz val="11"/>
      <color theme="1"/>
      <name val="Aptos Narrow"/>
      <family val="2"/>
      <scheme val="minor"/>
    </font>
    <font>
      <sz val="11"/>
      <color theme="1"/>
      <name val="Aptos Narrow"/>
      <family val="2"/>
      <scheme val="minor"/>
    </font>
    <font>
      <sz val="11"/>
      <color theme="1"/>
      <name val="Calibri"/>
      <family val="2"/>
    </font>
    <font>
      <sz val="10"/>
      <name val="Arial"/>
      <family val="2"/>
    </font>
    <font>
      <b/>
      <sz val="11"/>
      <name val="Arial Narrow"/>
      <family val="2"/>
    </font>
    <font>
      <sz val="11"/>
      <name val="Arial Narrow"/>
      <family val="2"/>
    </font>
    <font>
      <b/>
      <i/>
      <u/>
      <sz val="11"/>
      <name val="Arial Narrow"/>
      <family val="2"/>
    </font>
    <font>
      <i/>
      <u/>
      <sz val="11"/>
      <name val="Arial Narrow"/>
      <family val="2"/>
    </font>
    <font>
      <b/>
      <i/>
      <sz val="11"/>
      <name val="Arial Narrow"/>
      <family val="2"/>
    </font>
    <font>
      <i/>
      <sz val="11"/>
      <name val="Arial Narrow"/>
      <family val="2"/>
    </font>
    <font>
      <vertAlign val="superscript"/>
      <sz val="11"/>
      <name val="Arial Narrow"/>
      <family val="2"/>
    </font>
    <font>
      <sz val="8"/>
      <name val="Aptos Narrow"/>
      <family val="2"/>
      <scheme val="minor"/>
    </font>
    <font>
      <sz val="11"/>
      <name val="Aptos Narrow"/>
      <family val="2"/>
      <scheme val="minor"/>
    </font>
    <font>
      <sz val="11"/>
      <name val="Calibri"/>
      <family val="2"/>
    </font>
    <font>
      <sz val="11"/>
      <name val="Calibri Light"/>
      <family val="2"/>
    </font>
    <font>
      <vertAlign val="superscript"/>
      <sz val="11"/>
      <name val="Calibri Light"/>
      <family val="2"/>
    </font>
    <font>
      <sz val="11"/>
      <name val="Arial"/>
      <family val="2"/>
    </font>
    <font>
      <b/>
      <sz val="11"/>
      <name val="Arial"/>
      <family val="2"/>
    </font>
    <font>
      <u/>
      <sz val="11"/>
      <name val="Arial"/>
      <family val="2"/>
    </font>
    <font>
      <b/>
      <u/>
      <sz val="11"/>
      <name val="Arial"/>
      <family val="2"/>
    </font>
    <font>
      <i/>
      <u/>
      <sz val="11"/>
      <name val="Arial"/>
      <family val="2"/>
    </font>
    <font>
      <b/>
      <i/>
      <sz val="11"/>
      <name val="&quot;Times New Roman&quot;"/>
    </font>
    <font>
      <sz val="11"/>
      <name val="&quot;Times New Roman&quot;"/>
    </font>
    <font>
      <vertAlign val="superscript"/>
      <sz val="11"/>
      <name val="Arial"/>
      <family val="2"/>
    </font>
    <font>
      <i/>
      <u/>
      <sz val="11"/>
      <name val="Calibri"/>
      <family val="2"/>
    </font>
    <font>
      <b/>
      <sz val="11"/>
      <name val="Calibri"/>
      <family val="2"/>
    </font>
    <font>
      <b/>
      <sz val="11"/>
      <color rgb="FF000000"/>
      <name val="Arial Narrow"/>
      <family val="2"/>
    </font>
    <font>
      <sz val="10"/>
      <color rgb="FF000000"/>
      <name val="Arial"/>
      <family val="2"/>
    </font>
    <font>
      <sz val="11"/>
      <color rgb="FF9C0006"/>
      <name val="Aptos Narrow"/>
      <family val="2"/>
      <scheme val="minor"/>
    </font>
    <font>
      <sz val="11"/>
      <color theme="1"/>
      <name val="Times New Roman"/>
      <family val="1"/>
    </font>
    <font>
      <sz val="11"/>
      <name val="Times New Roman"/>
      <family val="1"/>
    </font>
    <font>
      <b/>
      <sz val="11"/>
      <name val="Times New Roman"/>
      <family val="1"/>
    </font>
    <font>
      <b/>
      <i/>
      <sz val="11"/>
      <name val="Times New Roman"/>
      <family val="1"/>
    </font>
    <font>
      <sz val="11"/>
      <color rgb="FF000000"/>
      <name val="Times New Roman"/>
      <family val="1"/>
    </font>
    <font>
      <i/>
      <u/>
      <sz val="11"/>
      <name val="Times New Roman"/>
      <family val="1"/>
    </font>
    <font>
      <b/>
      <i/>
      <u/>
      <sz val="11"/>
      <name val="Times New Roman"/>
      <family val="1"/>
    </font>
    <font>
      <b/>
      <sz val="11"/>
      <color rgb="FF000000"/>
      <name val="Times New Roman"/>
      <family val="1"/>
    </font>
    <font>
      <b/>
      <sz val="11"/>
      <color theme="1"/>
      <name val="Times New Roman"/>
      <family val="1"/>
    </font>
    <font>
      <b/>
      <i/>
      <sz val="11"/>
      <color rgb="FF000000"/>
      <name val="Times New Roman"/>
      <family val="1"/>
    </font>
    <font>
      <i/>
      <u/>
      <sz val="11"/>
      <color rgb="FF000000"/>
      <name val="Times New Roman"/>
      <family val="1"/>
    </font>
    <font>
      <b/>
      <i/>
      <u/>
      <sz val="11"/>
      <color rgb="FF000000"/>
      <name val="Times New Roman"/>
      <family val="1"/>
    </font>
    <font>
      <i/>
      <sz val="11"/>
      <color rgb="FF000000"/>
      <name val="Times New Roman"/>
      <family val="1"/>
    </font>
    <font>
      <b/>
      <i/>
      <u/>
      <sz val="11"/>
      <color theme="1"/>
      <name val="Times New Roman"/>
      <family val="1"/>
    </font>
    <font>
      <b/>
      <sz val="12"/>
      <name val="Times New Roman"/>
      <family val="1"/>
    </font>
    <font>
      <sz val="10"/>
      <name val="Times New Roman"/>
      <family val="1"/>
    </font>
    <font>
      <i/>
      <sz val="11"/>
      <name val="Times New Roman"/>
      <family val="1"/>
    </font>
    <font>
      <sz val="11"/>
      <color rgb="FFFF0000"/>
      <name val="Times New Roman"/>
      <family val="1"/>
    </font>
    <font>
      <b/>
      <i/>
      <sz val="11"/>
      <color theme="1"/>
      <name val="Times New Roman"/>
      <family val="1"/>
    </font>
    <font>
      <i/>
      <u/>
      <sz val="11"/>
      <color theme="1"/>
      <name val="Times New Roman"/>
      <family val="1"/>
    </font>
    <font>
      <sz val="11"/>
      <color rgb="FF333333"/>
      <name val="Times New Roman"/>
      <family val="1"/>
    </font>
    <font>
      <vertAlign val="superscript"/>
      <sz val="11"/>
      <color theme="1"/>
      <name val="Times New Roman"/>
      <family val="1"/>
    </font>
    <font>
      <vertAlign val="superscript"/>
      <sz val="11"/>
      <name val="Times New Roman"/>
      <family val="1"/>
    </font>
    <font>
      <vertAlign val="superscript"/>
      <sz val="11"/>
      <color rgb="FF000000"/>
      <name val="Times New Roman"/>
      <family val="1"/>
    </font>
    <font>
      <i/>
      <sz val="11"/>
      <color theme="1"/>
      <name val="Times New Roman"/>
      <family val="1"/>
    </font>
  </fonts>
  <fills count="28">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FEFEF"/>
        <bgColor rgb="FFEFEFEF"/>
      </patternFill>
    </fill>
    <fill>
      <patternFill patternType="solid">
        <fgColor theme="5" tint="0.79998168889431442"/>
        <bgColor rgb="FFFFFFFF"/>
      </patternFill>
    </fill>
    <fill>
      <patternFill patternType="solid">
        <fgColor theme="5" tint="0.79998168889431442"/>
        <bgColor indexed="64"/>
      </patternFill>
    </fill>
    <fill>
      <patternFill patternType="solid">
        <fgColor rgb="FFFFFFFF"/>
        <bgColor rgb="FFFFFFFF"/>
      </patternFill>
    </fill>
    <fill>
      <patternFill patternType="solid">
        <fgColor rgb="FFFFC000"/>
        <bgColor rgb="FF000000"/>
      </patternFill>
    </fill>
    <fill>
      <patternFill patternType="solid">
        <fgColor theme="5" tint="0.79998168889431442"/>
        <bgColor rgb="FF000000"/>
      </patternFill>
    </fill>
    <fill>
      <patternFill patternType="solid">
        <fgColor theme="3" tint="0.89999084444715716"/>
        <bgColor rgb="FFEFEFEF"/>
      </patternFill>
    </fill>
    <fill>
      <patternFill patternType="solid">
        <fgColor theme="3" tint="0.89999084444715716"/>
        <bgColor rgb="FFE2EFD9"/>
      </patternFill>
    </fill>
    <fill>
      <patternFill patternType="solid">
        <fgColor theme="0"/>
        <bgColor rgb="FFFFFFFF"/>
      </patternFill>
    </fill>
    <fill>
      <patternFill patternType="solid">
        <fgColor theme="3" tint="0.89999084444715716"/>
        <bgColor indexed="64"/>
      </patternFill>
    </fill>
    <fill>
      <patternFill patternType="solid">
        <fgColor theme="5" tint="0.79998168889431442"/>
        <bgColor rgb="FFEFEFEF"/>
      </patternFill>
    </fill>
    <fill>
      <patternFill patternType="solid">
        <fgColor theme="3" tint="0.89999084444715716"/>
        <bgColor rgb="FFFFFFFF"/>
      </patternFill>
    </fill>
    <fill>
      <patternFill patternType="solid">
        <fgColor rgb="FFEEECE1"/>
        <bgColor rgb="FF000000"/>
      </patternFill>
    </fill>
    <fill>
      <patternFill patternType="solid">
        <fgColor theme="2"/>
        <bgColor rgb="FF000000"/>
      </patternFill>
    </fill>
    <fill>
      <patternFill patternType="solid">
        <fgColor theme="2"/>
        <bgColor indexed="64"/>
      </patternFill>
    </fill>
    <fill>
      <patternFill patternType="solid">
        <fgColor theme="2" tint="-9.9978637043366805E-2"/>
        <bgColor indexed="64"/>
      </patternFill>
    </fill>
    <fill>
      <patternFill patternType="solid">
        <fgColor theme="8" tint="0.79998168889431442"/>
        <bgColor rgb="FFEFEFEF"/>
      </patternFill>
    </fill>
    <fill>
      <patternFill patternType="solid">
        <fgColor rgb="FFFFFF00"/>
        <bgColor indexed="64"/>
      </patternFill>
    </fill>
    <fill>
      <patternFill patternType="solid">
        <fgColor theme="0"/>
        <bgColor rgb="FFFFFF00"/>
      </patternFill>
    </fill>
    <fill>
      <patternFill patternType="solid">
        <fgColor theme="0"/>
        <bgColor rgb="FFD9D9D9"/>
      </patternFill>
    </fill>
    <fill>
      <patternFill patternType="solid">
        <fgColor rgb="FFFFFFFF"/>
        <bgColor indexed="64"/>
      </patternFill>
    </fill>
    <fill>
      <patternFill patternType="solid">
        <fgColor theme="5" tint="0.79998168889431442"/>
        <bgColor rgb="FFD9D9D9"/>
      </patternFill>
    </fill>
    <fill>
      <patternFill patternType="solid">
        <fgColor rgb="FFFFC7CE"/>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10">
    <xf numFmtId="0" fontId="0" fillId="0" borderId="0"/>
    <xf numFmtId="44" fontId="1" fillId="0" borderId="0" applyFont="0" applyFill="0" applyBorder="0" applyAlignment="0" applyProtection="0"/>
    <xf numFmtId="0" fontId="2" fillId="0" borderId="0"/>
    <xf numFmtId="0" fontId="3" fillId="0" borderId="0"/>
    <xf numFmtId="0" fontId="2" fillId="0" borderId="0"/>
    <xf numFmtId="0" fontId="27" fillId="0" borderId="0"/>
    <xf numFmtId="167" fontId="3"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0" fontId="28" fillId="27" borderId="0" applyNumberFormat="0" applyBorder="0" applyAlignment="0" applyProtection="0"/>
  </cellStyleXfs>
  <cellXfs count="954">
    <xf numFmtId="0" fontId="0" fillId="0" borderId="0" xfId="0"/>
    <xf numFmtId="0" fontId="4" fillId="0" borderId="1" xfId="2" applyFont="1" applyBorder="1" applyAlignment="1">
      <alignment horizontal="left" vertical="top"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top" wrapText="1"/>
    </xf>
    <xf numFmtId="0" fontId="5" fillId="7" borderId="1" xfId="0" applyFont="1" applyFill="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vertical="top" wrapText="1"/>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9" fillId="0" borderId="1" xfId="0" applyFont="1" applyBorder="1" applyAlignment="1">
      <alignment vertical="top" wrapText="1"/>
    </xf>
    <xf numFmtId="0" fontId="5" fillId="0" borderId="0" xfId="0" applyFont="1"/>
    <xf numFmtId="0" fontId="7" fillId="0" borderId="1" xfId="0" applyFont="1" applyBorder="1" applyAlignment="1">
      <alignment horizontal="left" vertical="top" wrapText="1"/>
    </xf>
    <xf numFmtId="0" fontId="5" fillId="0" borderId="1" xfId="0" applyFont="1" applyBorder="1" applyAlignment="1">
      <alignment horizontal="center" vertical="center" wrapText="1"/>
    </xf>
    <xf numFmtId="0" fontId="7" fillId="0" borderId="1" xfId="0" applyFont="1" applyBorder="1" applyAlignment="1">
      <alignment vertical="top" wrapText="1"/>
    </xf>
    <xf numFmtId="0" fontId="4" fillId="0" borderId="1" xfId="0" applyFont="1" applyBorder="1" applyAlignment="1">
      <alignment horizontal="center" vertical="center"/>
    </xf>
    <xf numFmtId="0" fontId="7" fillId="8"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2" borderId="1" xfId="0" applyFont="1" applyFill="1" applyBorder="1" applyAlignment="1">
      <alignment horizontal="center" vertical="center"/>
    </xf>
    <xf numFmtId="2"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164"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4" fillId="10" borderId="1"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wrapText="1"/>
    </xf>
    <xf numFmtId="0" fontId="5" fillId="0" borderId="1" xfId="0" applyFont="1" applyBorder="1" applyAlignment="1">
      <alignment horizontal="center" wrapText="1"/>
    </xf>
    <xf numFmtId="0" fontId="5" fillId="2" borderId="1" xfId="0" applyFont="1" applyFill="1" applyBorder="1" applyAlignment="1">
      <alignment vertical="top" wrapText="1"/>
    </xf>
    <xf numFmtId="0" fontId="5" fillId="7" borderId="1" xfId="0" applyFont="1" applyFill="1" applyBorder="1" applyAlignment="1">
      <alignment horizontal="center"/>
    </xf>
    <xf numFmtId="0" fontId="5" fillId="0" borderId="1" xfId="2" applyFont="1" applyBorder="1" applyAlignment="1">
      <alignment horizontal="center" vertical="center"/>
    </xf>
    <xf numFmtId="0" fontId="8" fillId="0" borderId="1" xfId="0" applyFont="1" applyBorder="1" applyAlignment="1">
      <alignment wrapText="1"/>
    </xf>
    <xf numFmtId="2" fontId="5" fillId="0" borderId="1" xfId="0" applyNumberFormat="1" applyFont="1" applyBorder="1" applyAlignment="1">
      <alignment horizontal="center" wrapText="1"/>
    </xf>
    <xf numFmtId="2" fontId="5" fillId="7" borderId="1" xfId="0" applyNumberFormat="1" applyFont="1" applyFill="1" applyBorder="1" applyAlignment="1">
      <alignment horizontal="center" wrapText="1"/>
    </xf>
    <xf numFmtId="0" fontId="4" fillId="7" borderId="1" xfId="0" applyFont="1" applyFill="1" applyBorder="1" applyAlignment="1">
      <alignment horizontal="center" wrapText="1"/>
    </xf>
    <xf numFmtId="2" fontId="5" fillId="3" borderId="1" xfId="0" applyNumberFormat="1" applyFont="1" applyFill="1" applyBorder="1" applyAlignment="1">
      <alignment horizontal="center" vertical="top" wrapText="1"/>
    </xf>
    <xf numFmtId="2" fontId="5" fillId="0" borderId="1" xfId="0" applyNumberFormat="1" applyFont="1" applyBorder="1" applyAlignment="1">
      <alignment horizontal="center"/>
    </xf>
    <xf numFmtId="0" fontId="5" fillId="8" borderId="1" xfId="0" applyFont="1" applyFill="1" applyBorder="1" applyAlignment="1">
      <alignment horizontal="center"/>
    </xf>
    <xf numFmtId="2" fontId="5" fillId="0" borderId="1" xfId="0" applyNumberFormat="1" applyFont="1" applyBorder="1" applyAlignment="1">
      <alignment horizontal="center" vertical="center"/>
    </xf>
    <xf numFmtId="44" fontId="5" fillId="0" borderId="1" xfId="1" applyFont="1" applyBorder="1" applyAlignment="1">
      <alignment horizontal="right" vertical="top"/>
    </xf>
    <xf numFmtId="2" fontId="5" fillId="0" borderId="7" xfId="0" applyNumberFormat="1" applyFont="1" applyBorder="1" applyAlignment="1">
      <alignment horizontal="center" vertical="top" wrapText="1"/>
    </xf>
    <xf numFmtId="0" fontId="4" fillId="7" borderId="1" xfId="0" applyFont="1" applyFill="1" applyBorder="1" applyAlignment="1">
      <alignment horizontal="left" vertical="top"/>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2" fontId="5" fillId="7" borderId="1" xfId="0" applyNumberFormat="1" applyFont="1" applyFill="1" applyBorder="1" applyAlignment="1">
      <alignment horizontal="center" vertical="center"/>
    </xf>
    <xf numFmtId="0" fontId="4" fillId="10" borderId="1" xfId="0" applyFont="1" applyFill="1" applyBorder="1" applyAlignment="1">
      <alignment vertical="top" wrapText="1"/>
    </xf>
    <xf numFmtId="0" fontId="5" fillId="10" borderId="1" xfId="0" applyFont="1" applyFill="1" applyBorder="1" applyAlignment="1">
      <alignment horizontal="center" wrapText="1"/>
    </xf>
    <xf numFmtId="0" fontId="5" fillId="2" borderId="1" xfId="0" applyFont="1" applyFill="1" applyBorder="1" applyAlignment="1">
      <alignment horizontal="center" wrapText="1"/>
    </xf>
    <xf numFmtId="0" fontId="5" fillId="0" borderId="7" xfId="0" applyFont="1" applyBorder="1" applyAlignment="1">
      <alignment horizontal="center" vertical="top" wrapText="1"/>
    </xf>
    <xf numFmtId="1" fontId="5" fillId="0" borderId="15" xfId="2" applyNumberFormat="1" applyFont="1" applyBorder="1" applyAlignment="1">
      <alignment horizontal="center" vertical="center"/>
    </xf>
    <xf numFmtId="2" fontId="5" fillId="0" borderId="1" xfId="2" applyNumberFormat="1" applyFont="1" applyBorder="1" applyAlignment="1">
      <alignment horizontal="center" vertical="center"/>
    </xf>
    <xf numFmtId="1" fontId="5" fillId="0" borderId="15" xfId="2" applyNumberFormat="1" applyFont="1" applyBorder="1" applyAlignment="1">
      <alignment horizontal="center" vertical="center" wrapText="1"/>
    </xf>
    <xf numFmtId="0" fontId="6" fillId="0" borderId="1" xfId="2" applyFont="1" applyBorder="1" applyAlignment="1">
      <alignment vertical="top" wrapText="1"/>
    </xf>
    <xf numFmtId="2" fontId="5" fillId="0" borderId="1" xfId="2" applyNumberFormat="1" applyFont="1" applyBorder="1" applyAlignment="1">
      <alignment horizontal="center" vertical="center" wrapText="1"/>
    </xf>
    <xf numFmtId="0" fontId="5" fillId="0" borderId="15" xfId="2" applyFont="1" applyBorder="1" applyAlignment="1">
      <alignment horizontal="center" vertical="center" wrapText="1"/>
    </xf>
    <xf numFmtId="0" fontId="7" fillId="0" borderId="1" xfId="2" applyFont="1" applyBorder="1" applyAlignment="1">
      <alignment vertical="top" wrapText="1"/>
    </xf>
    <xf numFmtId="165" fontId="5" fillId="0" borderId="1" xfId="2" applyNumberFormat="1" applyFont="1" applyBorder="1" applyAlignment="1">
      <alignment horizontal="center" vertical="center" wrapText="1"/>
    </xf>
    <xf numFmtId="0" fontId="4" fillId="17" borderId="15" xfId="0" applyFont="1" applyFill="1" applyBorder="1" applyAlignment="1">
      <alignment horizontal="center" vertical="center"/>
    </xf>
    <xf numFmtId="0" fontId="4" fillId="17" borderId="1" xfId="0" applyFont="1" applyFill="1" applyBorder="1" applyAlignment="1">
      <alignment vertical="top"/>
    </xf>
    <xf numFmtId="0" fontId="5" fillId="17" borderId="1" xfId="0" applyFont="1" applyFill="1" applyBorder="1" applyAlignment="1">
      <alignment horizontal="center" vertical="center"/>
    </xf>
    <xf numFmtId="0" fontId="5" fillId="18" borderId="1" xfId="0" applyFont="1" applyFill="1" applyBorder="1" applyAlignment="1">
      <alignment horizontal="center" vertical="center" wrapText="1"/>
    </xf>
    <xf numFmtId="2" fontId="5" fillId="3"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 fontId="5" fillId="0" borderId="1" xfId="2" applyNumberFormat="1" applyFont="1" applyBorder="1" applyAlignment="1">
      <alignment horizontal="center" vertical="center" wrapText="1"/>
    </xf>
    <xf numFmtId="0" fontId="5" fillId="17" borderId="1" xfId="0" applyFont="1" applyFill="1" applyBorder="1" applyAlignment="1">
      <alignment horizontal="center" vertical="center" wrapText="1"/>
    </xf>
    <xf numFmtId="0" fontId="7" fillId="4" borderId="1" xfId="0" applyFont="1" applyFill="1" applyBorder="1" applyAlignment="1">
      <alignment vertical="top" wrapText="1"/>
    </xf>
    <xf numFmtId="0" fontId="5" fillId="4" borderId="1" xfId="0" applyFont="1" applyFill="1" applyBorder="1" applyAlignment="1">
      <alignment horizontal="center" vertical="center" wrapText="1"/>
    </xf>
    <xf numFmtId="0" fontId="5" fillId="4" borderId="1" xfId="0" applyFont="1" applyFill="1" applyBorder="1" applyAlignment="1">
      <alignment vertical="top" wrapText="1"/>
    </xf>
    <xf numFmtId="0" fontId="5" fillId="20" borderId="1" xfId="3" applyFont="1" applyFill="1" applyBorder="1" applyAlignment="1">
      <alignment horizontal="left" vertical="top"/>
    </xf>
    <xf numFmtId="0" fontId="4" fillId="20" borderId="1" xfId="3" applyFont="1" applyFill="1" applyBorder="1" applyAlignment="1">
      <alignment horizontal="left" vertical="top"/>
    </xf>
    <xf numFmtId="2" fontId="5" fillId="20" borderId="1" xfId="3" applyNumberFormat="1" applyFont="1" applyFill="1" applyBorder="1" applyAlignment="1">
      <alignment horizontal="center" vertical="top" wrapText="1"/>
    </xf>
    <xf numFmtId="0" fontId="13" fillId="3" borderId="1" xfId="0" applyFont="1" applyFill="1" applyBorder="1" applyAlignment="1">
      <alignment vertical="top" wrapText="1"/>
    </xf>
    <xf numFmtId="2"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6" fillId="0" borderId="1" xfId="0" applyFont="1" applyBorder="1" applyAlignment="1">
      <alignment horizontal="left" vertical="top" wrapText="1"/>
    </xf>
    <xf numFmtId="0" fontId="4" fillId="0" borderId="1" xfId="0" applyFont="1" applyBorder="1" applyAlignment="1">
      <alignment horizontal="left" vertical="top" wrapText="1"/>
    </xf>
    <xf numFmtId="0" fontId="8" fillId="0" borderId="1" xfId="0" applyFont="1" applyBorder="1" applyAlignment="1">
      <alignment horizontal="left" vertical="top" wrapText="1"/>
    </xf>
    <xf numFmtId="0" fontId="5" fillId="0" borderId="1" xfId="0" applyFont="1" applyBorder="1" applyAlignment="1">
      <alignment horizontal="left" vertical="top"/>
    </xf>
    <xf numFmtId="0" fontId="9" fillId="0" borderId="1" xfId="0" applyFont="1" applyBorder="1" applyAlignment="1">
      <alignment horizontal="left" vertical="top" wrapText="1"/>
    </xf>
    <xf numFmtId="0" fontId="5" fillId="3" borderId="1" xfId="0" applyFont="1" applyFill="1" applyBorder="1" applyAlignment="1">
      <alignment horizontal="center" vertical="center" wrapText="1"/>
    </xf>
    <xf numFmtId="0" fontId="6" fillId="0" borderId="1" xfId="0" applyFont="1" applyBorder="1" applyAlignment="1">
      <alignment horizontal="left" wrapText="1"/>
    </xf>
    <xf numFmtId="0" fontId="5" fillId="2" borderId="1" xfId="0" applyFont="1" applyFill="1" applyBorder="1" applyAlignment="1">
      <alignment horizontal="left" vertical="top" wrapText="1"/>
    </xf>
    <xf numFmtId="0" fontId="4" fillId="6" borderId="1" xfId="0" applyFont="1" applyFill="1" applyBorder="1" applyAlignment="1">
      <alignment horizontal="center" vertical="center" wrapText="1"/>
    </xf>
    <xf numFmtId="0" fontId="4" fillId="7" borderId="1" xfId="0" applyFont="1" applyFill="1" applyBorder="1" applyAlignment="1">
      <alignment wrapText="1"/>
    </xf>
    <xf numFmtId="0" fontId="5" fillId="7" borderId="1" xfId="0" applyFont="1" applyFill="1" applyBorder="1" applyAlignment="1">
      <alignment horizontal="center" vertical="center" wrapText="1"/>
    </xf>
    <xf numFmtId="0" fontId="7" fillId="0" borderId="1" xfId="0" applyFont="1" applyBorder="1" applyAlignment="1">
      <alignment wrapText="1"/>
    </xf>
    <xf numFmtId="0" fontId="5" fillId="0" borderId="1" xfId="0" applyFont="1" applyBorder="1" applyAlignment="1">
      <alignment horizontal="justify" wrapText="1"/>
    </xf>
    <xf numFmtId="0" fontId="8" fillId="7" borderId="1" xfId="0" applyFont="1" applyFill="1" applyBorder="1" applyAlignment="1">
      <alignment horizontal="left" vertical="top" wrapText="1"/>
    </xf>
    <xf numFmtId="164" fontId="4" fillId="7" borderId="1"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164" fontId="5" fillId="3" borderId="1" xfId="0" applyNumberFormat="1" applyFont="1" applyFill="1" applyBorder="1" applyAlignment="1">
      <alignment horizontal="center" vertical="top" wrapText="1"/>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top" wrapText="1"/>
    </xf>
    <xf numFmtId="0" fontId="5" fillId="0" borderId="1" xfId="0" applyFont="1" applyBorder="1" applyAlignment="1">
      <alignment horizontal="left" wrapText="1"/>
    </xf>
    <xf numFmtId="0" fontId="4" fillId="7" borderId="1" xfId="0" applyFont="1" applyFill="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xf numFmtId="0" fontId="5" fillId="0" borderId="1" xfId="0" applyFont="1" applyBorder="1" applyAlignment="1">
      <alignment horizontal="center" vertical="top"/>
    </xf>
    <xf numFmtId="0" fontId="12" fillId="0" borderId="1" xfId="0" applyFont="1" applyBorder="1"/>
    <xf numFmtId="0" fontId="4" fillId="7" borderId="1" xfId="0" applyFont="1" applyFill="1" applyBorder="1" applyAlignment="1">
      <alignment horizontal="center"/>
    </xf>
    <xf numFmtId="0" fontId="8" fillId="0" borderId="1" xfId="0" applyFont="1" applyBorder="1" applyAlignment="1">
      <alignment horizontal="left" wrapText="1"/>
    </xf>
    <xf numFmtId="2" fontId="5" fillId="7" borderId="1" xfId="0" applyNumberFormat="1" applyFont="1" applyFill="1" applyBorder="1" applyAlignment="1">
      <alignment horizontal="center" vertical="top"/>
    </xf>
    <xf numFmtId="0" fontId="5" fillId="7" borderId="1" xfId="0" applyFont="1" applyFill="1" applyBorder="1" applyAlignment="1">
      <alignment horizontal="center" vertical="top"/>
    </xf>
    <xf numFmtId="0" fontId="7" fillId="0" borderId="1" xfId="0" applyFont="1" applyBorder="1" applyAlignment="1">
      <alignment horizontal="left" wrapText="1"/>
    </xf>
    <xf numFmtId="164" fontId="5" fillId="7" borderId="1" xfId="0" applyNumberFormat="1" applyFont="1" applyFill="1" applyBorder="1" applyAlignment="1">
      <alignment horizontal="center" vertical="top"/>
    </xf>
    <xf numFmtId="0" fontId="14" fillId="0" borderId="1" xfId="0" applyFont="1" applyBorder="1" applyAlignment="1">
      <alignment horizontal="center" vertical="top"/>
    </xf>
    <xf numFmtId="0" fontId="4" fillId="0" borderId="1" xfId="0" applyFont="1" applyBorder="1" applyAlignment="1">
      <alignment vertical="top" wrapText="1"/>
    </xf>
    <xf numFmtId="0" fontId="8" fillId="8" borderId="1" xfId="0" applyFont="1" applyFill="1" applyBorder="1" applyAlignment="1">
      <alignment horizontal="left" vertical="top" wrapText="1"/>
    </xf>
    <xf numFmtId="43" fontId="5" fillId="0" borderId="1" xfId="0" applyNumberFormat="1" applyFont="1" applyBorder="1" applyAlignment="1">
      <alignment horizontal="center" vertical="center"/>
    </xf>
    <xf numFmtId="0" fontId="5" fillId="8" borderId="1" xfId="0" applyFont="1" applyFill="1" applyBorder="1" applyAlignment="1">
      <alignment horizontal="center" vertical="center"/>
    </xf>
    <xf numFmtId="2" fontId="5" fillId="8" borderId="1" xfId="0" applyNumberFormat="1" applyFont="1" applyFill="1" applyBorder="1" applyAlignment="1">
      <alignment horizontal="center" vertical="center"/>
    </xf>
    <xf numFmtId="0" fontId="4" fillId="5" borderId="1" xfId="0" applyFont="1" applyFill="1" applyBorder="1" applyAlignment="1">
      <alignment vertical="top" wrapText="1"/>
    </xf>
    <xf numFmtId="0" fontId="4" fillId="10" borderId="1" xfId="0" applyFont="1" applyFill="1" applyBorder="1" applyAlignment="1">
      <alignment horizontal="left" vertical="top" wrapText="1"/>
    </xf>
    <xf numFmtId="2" fontId="5" fillId="10" borderId="1" xfId="0" applyNumberFormat="1" applyFont="1" applyFill="1" applyBorder="1" applyAlignment="1">
      <alignment horizontal="center" vertical="center"/>
    </xf>
    <xf numFmtId="0" fontId="5" fillId="10" borderId="1" xfId="0" applyFont="1" applyFill="1" applyBorder="1" applyAlignment="1">
      <alignment horizontal="center" vertical="center"/>
    </xf>
    <xf numFmtId="0" fontId="4" fillId="6" borderId="1" xfId="0" applyFont="1" applyFill="1" applyBorder="1" applyAlignment="1">
      <alignment horizontal="left" vertical="top" wrapText="1"/>
    </xf>
    <xf numFmtId="2" fontId="4" fillId="6" borderId="1" xfId="0" applyNumberFormat="1" applyFont="1" applyFill="1" applyBorder="1" applyAlignment="1">
      <alignment horizontal="center" vertical="top"/>
    </xf>
    <xf numFmtId="0" fontId="5" fillId="6" borderId="1" xfId="0" applyFont="1" applyFill="1" applyBorder="1" applyAlignment="1">
      <alignment horizontal="center" vertical="top"/>
    </xf>
    <xf numFmtId="2" fontId="5" fillId="0" borderId="1" xfId="0" applyNumberFormat="1" applyFont="1" applyBorder="1" applyAlignment="1">
      <alignment horizontal="center" vertical="top"/>
    </xf>
    <xf numFmtId="2" fontId="5" fillId="7" borderId="1" xfId="0" applyNumberFormat="1" applyFont="1" applyFill="1" applyBorder="1" applyAlignment="1">
      <alignment horizontal="center"/>
    </xf>
    <xf numFmtId="0" fontId="4" fillId="7" borderId="1" xfId="0" applyFont="1" applyFill="1" applyBorder="1" applyAlignment="1">
      <alignment vertical="top" wrapText="1"/>
    </xf>
    <xf numFmtId="0" fontId="5" fillId="7" borderId="1" xfId="0" applyFont="1" applyFill="1" applyBorder="1" applyAlignment="1">
      <alignment horizontal="center" wrapText="1"/>
    </xf>
    <xf numFmtId="2" fontId="5" fillId="3" borderId="1" xfId="0" applyNumberFormat="1" applyFont="1" applyFill="1" applyBorder="1" applyAlignment="1">
      <alignment horizontal="center" wrapText="1"/>
    </xf>
    <xf numFmtId="164" fontId="5" fillId="3" borderId="1" xfId="0" applyNumberFormat="1" applyFont="1" applyFill="1" applyBorder="1" applyAlignment="1">
      <alignment horizontal="center"/>
    </xf>
    <xf numFmtId="164" fontId="5" fillId="3" borderId="1" xfId="0" applyNumberFormat="1" applyFont="1" applyFill="1" applyBorder="1" applyAlignment="1">
      <alignment horizontal="center" vertical="top"/>
    </xf>
    <xf numFmtId="2" fontId="5" fillId="3" borderId="1" xfId="0" applyNumberFormat="1" applyFont="1" applyFill="1" applyBorder="1" applyAlignment="1">
      <alignment horizontal="center"/>
    </xf>
    <xf numFmtId="2" fontId="5" fillId="4" borderId="1" xfId="0" applyNumberFormat="1" applyFont="1" applyFill="1" applyBorder="1" applyAlignment="1">
      <alignment horizontal="center" wrapText="1"/>
    </xf>
    <xf numFmtId="0" fontId="16" fillId="0" borderId="1" xfId="0" applyFont="1" applyBorder="1" applyAlignment="1">
      <alignment wrapText="1"/>
    </xf>
    <xf numFmtId="49" fontId="5" fillId="0" borderId="5" xfId="0" applyNumberFormat="1" applyFont="1" applyBorder="1" applyAlignment="1">
      <alignment horizontal="center" vertical="center" wrapText="1"/>
    </xf>
    <xf numFmtId="0" fontId="5" fillId="0" borderId="0" xfId="0" applyFont="1" applyAlignment="1">
      <alignment horizontal="center" vertical="center"/>
    </xf>
    <xf numFmtId="0" fontId="5" fillId="0" borderId="7" xfId="0" applyFont="1" applyBorder="1" applyAlignment="1">
      <alignment vertical="top" wrapText="1"/>
    </xf>
    <xf numFmtId="2"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2" fontId="5" fillId="0" borderId="9" xfId="0" applyNumberFormat="1" applyFont="1" applyBorder="1" applyAlignment="1">
      <alignment horizontal="center" vertical="center"/>
    </xf>
    <xf numFmtId="0" fontId="5" fillId="0" borderId="9" xfId="0" applyFont="1" applyBorder="1" applyAlignment="1">
      <alignment horizontal="center" vertical="center"/>
    </xf>
    <xf numFmtId="0" fontId="9" fillId="0" borderId="7" xfId="0" applyFont="1" applyBorder="1" applyAlignment="1">
      <alignment horizontal="center" vertical="top" wrapText="1"/>
    </xf>
    <xf numFmtId="0" fontId="4" fillId="0" borderId="7" xfId="0" applyFont="1" applyBorder="1" applyAlignment="1">
      <alignment vertical="top" wrapText="1"/>
    </xf>
    <xf numFmtId="0" fontId="8" fillId="0" borderId="7" xfId="0" applyFont="1" applyBorder="1" applyAlignment="1">
      <alignment vertical="top" wrapText="1"/>
    </xf>
    <xf numFmtId="0" fontId="4" fillId="0" borderId="7" xfId="0" applyFont="1" applyBorder="1" applyAlignment="1">
      <alignment horizontal="left" vertical="top" wrapText="1"/>
    </xf>
    <xf numFmtId="0" fontId="6" fillId="0" borderId="7" xfId="0" applyFont="1" applyBorder="1" applyAlignment="1">
      <alignment horizontal="left" vertical="top" wrapText="1"/>
    </xf>
    <xf numFmtId="0" fontId="9" fillId="0" borderId="7" xfId="0" applyFont="1" applyBorder="1" applyAlignment="1">
      <alignment horizontal="left" vertical="top" wrapText="1"/>
    </xf>
    <xf numFmtId="43" fontId="5" fillId="0" borderId="7" xfId="0" applyNumberFormat="1" applyFont="1" applyBorder="1" applyAlignment="1">
      <alignment horizontal="center" vertical="center"/>
    </xf>
    <xf numFmtId="2" fontId="5" fillId="0" borderId="7" xfId="0" applyNumberFormat="1" applyFont="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Border="1" applyAlignment="1">
      <alignment wrapText="1"/>
    </xf>
    <xf numFmtId="2" fontId="5" fillId="0" borderId="7" xfId="0" applyNumberFormat="1" applyFont="1" applyBorder="1" applyAlignment="1">
      <alignment horizontal="center" vertical="top"/>
    </xf>
    <xf numFmtId="2" fontId="5" fillId="0" borderId="7" xfId="0" applyNumberFormat="1" applyFont="1" applyBorder="1" applyAlignment="1">
      <alignment horizontal="center"/>
    </xf>
    <xf numFmtId="0" fontId="5" fillId="0" borderId="7" xfId="0" applyFont="1" applyBorder="1" applyAlignment="1">
      <alignment horizontal="center" wrapText="1"/>
    </xf>
    <xf numFmtId="2" fontId="5" fillId="0" borderId="7" xfId="0" applyNumberFormat="1" applyFont="1" applyBorder="1" applyAlignment="1">
      <alignment horizontal="center" wrapText="1"/>
    </xf>
    <xf numFmtId="0" fontId="4" fillId="0" borderId="7" xfId="0" applyFont="1" applyBorder="1" applyAlignment="1">
      <alignment wrapText="1"/>
    </xf>
    <xf numFmtId="0" fontId="8" fillId="0" borderId="7" xfId="0" applyFont="1" applyBorder="1" applyAlignment="1">
      <alignment wrapText="1"/>
    </xf>
    <xf numFmtId="0" fontId="9" fillId="0" borderId="7" xfId="0" applyFont="1" applyBorder="1" applyAlignment="1">
      <alignment wrapText="1"/>
    </xf>
    <xf numFmtId="0" fontId="5" fillId="0" borderId="7" xfId="0" applyFont="1" applyBorder="1" applyAlignment="1">
      <alignment horizontal="center"/>
    </xf>
    <xf numFmtId="0" fontId="5" fillId="0" borderId="7" xfId="0" applyFont="1" applyBorder="1" applyAlignment="1">
      <alignment horizontal="justify"/>
    </xf>
    <xf numFmtId="0" fontId="5" fillId="0" borderId="9" xfId="0" applyFont="1" applyBorder="1" applyAlignment="1">
      <alignment vertical="top" wrapText="1"/>
    </xf>
    <xf numFmtId="0" fontId="4" fillId="11" borderId="1" xfId="2" applyFont="1" applyFill="1" applyBorder="1" applyAlignment="1">
      <alignment horizontal="center" vertical="top" wrapText="1"/>
    </xf>
    <xf numFmtId="0" fontId="4" fillId="11" borderId="1" xfId="0" applyFont="1" applyFill="1" applyBorder="1" applyAlignment="1">
      <alignment vertical="top" wrapText="1"/>
    </xf>
    <xf numFmtId="1" fontId="4" fillId="11" borderId="1" xfId="0" applyNumberFormat="1" applyFont="1" applyFill="1" applyBorder="1" applyAlignment="1">
      <alignment horizontal="center" vertical="top" wrapText="1"/>
    </xf>
    <xf numFmtId="0" fontId="5" fillId="11" borderId="1" xfId="0" applyFont="1" applyFill="1" applyBorder="1" applyAlignment="1">
      <alignment horizontal="center" vertical="top"/>
    </xf>
    <xf numFmtId="0" fontId="16" fillId="0" borderId="7" xfId="0" applyFont="1" applyBorder="1" applyAlignment="1">
      <alignment wrapText="1"/>
    </xf>
    <xf numFmtId="0" fontId="5" fillId="0" borderId="7" xfId="0" applyFont="1" applyBorder="1"/>
    <xf numFmtId="0" fontId="4" fillId="0" borderId="1" xfId="0" applyFont="1" applyBorder="1"/>
    <xf numFmtId="0" fontId="16" fillId="0" borderId="7" xfId="0" applyFont="1" applyBorder="1" applyAlignment="1">
      <alignment vertical="top" wrapText="1"/>
    </xf>
    <xf numFmtId="2" fontId="16" fillId="0" borderId="7" xfId="0" applyNumberFormat="1" applyFont="1" applyBorder="1" applyAlignment="1">
      <alignment horizontal="right" vertical="center"/>
    </xf>
    <xf numFmtId="0" fontId="16" fillId="0" borderId="7" xfId="0" applyFont="1" applyBorder="1" applyAlignment="1">
      <alignment horizontal="center" vertical="center" wrapText="1"/>
    </xf>
    <xf numFmtId="0" fontId="17" fillId="0" borderId="7" xfId="0" applyFont="1" applyBorder="1" applyAlignment="1">
      <alignment vertical="top" wrapText="1"/>
    </xf>
    <xf numFmtId="0" fontId="16" fillId="0" borderId="7" xfId="0" applyFont="1" applyBorder="1" applyAlignment="1">
      <alignment horizontal="center" vertical="center"/>
    </xf>
    <xf numFmtId="0" fontId="18" fillId="0" borderId="7" xfId="0" applyFont="1" applyBorder="1" applyAlignment="1">
      <alignment vertical="top" wrapText="1"/>
    </xf>
    <xf numFmtId="0" fontId="17" fillId="0" borderId="7" xfId="0" applyFont="1" applyBorder="1" applyAlignment="1">
      <alignment vertical="top"/>
    </xf>
    <xf numFmtId="0" fontId="19" fillId="0" borderId="7" xfId="0" applyFont="1" applyBorder="1" applyAlignment="1">
      <alignment vertical="top" wrapText="1"/>
    </xf>
    <xf numFmtId="2" fontId="16" fillId="0" borderId="7" xfId="0" applyNumberFormat="1" applyFont="1" applyBorder="1" applyAlignment="1">
      <alignment horizontal="right" vertical="center" wrapText="1"/>
    </xf>
    <xf numFmtId="0" fontId="16" fillId="0" borderId="7" xfId="0" applyFont="1" applyBorder="1" applyAlignment="1">
      <alignment vertical="top"/>
    </xf>
    <xf numFmtId="49" fontId="5" fillId="0" borderId="1" xfId="0" applyNumberFormat="1" applyFont="1" applyBorder="1" applyAlignment="1">
      <alignment horizontal="center" vertical="top" wrapText="1"/>
    </xf>
    <xf numFmtId="0" fontId="20" fillId="0" borderId="7" xfId="0" applyFont="1" applyBorder="1" applyAlignment="1">
      <alignment vertical="top" wrapText="1"/>
    </xf>
    <xf numFmtId="44" fontId="4" fillId="9" borderId="1" xfId="1" applyFont="1" applyFill="1" applyBorder="1" applyAlignment="1">
      <alignment horizontal="right" vertical="top"/>
    </xf>
    <xf numFmtId="44" fontId="5" fillId="20" borderId="1" xfId="1" applyFont="1" applyFill="1" applyBorder="1" applyAlignment="1">
      <alignment horizontal="left" vertical="top" wrapText="1"/>
    </xf>
    <xf numFmtId="44" fontId="5" fillId="20" borderId="1" xfId="1" applyFont="1" applyFill="1" applyBorder="1" applyAlignment="1">
      <alignment horizontal="right" vertical="top" wrapText="1"/>
    </xf>
    <xf numFmtId="0" fontId="16" fillId="3" borderId="1" xfId="0" applyFont="1" applyFill="1" applyBorder="1" applyAlignment="1">
      <alignment horizontal="left" vertical="top" wrapText="1"/>
    </xf>
    <xf numFmtId="0" fontId="17" fillId="3" borderId="0" xfId="0" applyFont="1" applyFill="1" applyAlignment="1">
      <alignment horizontal="left" vertical="top" wrapText="1"/>
    </xf>
    <xf numFmtId="0" fontId="16" fillId="13" borderId="1" xfId="0" applyFont="1" applyFill="1" applyBorder="1" applyAlignment="1">
      <alignment horizontal="left" vertical="top" wrapText="1"/>
    </xf>
    <xf numFmtId="2" fontId="16" fillId="0" borderId="4" xfId="0" applyNumberFormat="1" applyFont="1" applyBorder="1" applyAlignment="1">
      <alignment horizontal="center" vertical="top" wrapText="1"/>
    </xf>
    <xf numFmtId="2" fontId="16" fillId="0" borderId="0" xfId="0" applyNumberFormat="1" applyFont="1" applyAlignment="1">
      <alignment horizontal="center" vertical="top" wrapText="1"/>
    </xf>
    <xf numFmtId="0" fontId="17" fillId="3" borderId="1" xfId="0" applyFont="1" applyFill="1" applyBorder="1" applyAlignment="1">
      <alignment horizontal="left" vertical="top" wrapText="1"/>
    </xf>
    <xf numFmtId="0" fontId="16" fillId="3" borderId="1" xfId="0" applyFont="1" applyFill="1" applyBorder="1" applyAlignment="1">
      <alignment horizontal="left" vertical="center" wrapText="1"/>
    </xf>
    <xf numFmtId="0" fontId="16" fillId="8" borderId="7" xfId="0" applyFont="1" applyFill="1" applyBorder="1" applyAlignment="1">
      <alignment vertical="center" wrapText="1"/>
    </xf>
    <xf numFmtId="0" fontId="17" fillId="8" borderId="1" xfId="0" applyFont="1" applyFill="1" applyBorder="1" applyAlignment="1">
      <alignment horizontal="left" vertical="center" wrapText="1"/>
    </xf>
    <xf numFmtId="0" fontId="16" fillId="8" borderId="1" xfId="0" applyFont="1" applyFill="1" applyBorder="1" applyAlignment="1">
      <alignment horizontal="left" vertical="top" wrapText="1"/>
    </xf>
    <xf numFmtId="0" fontId="17" fillId="13" borderId="1" xfId="0" applyFont="1" applyFill="1" applyBorder="1" applyAlignment="1">
      <alignment horizontal="left" vertical="top" wrapText="1"/>
    </xf>
    <xf numFmtId="0" fontId="16" fillId="3" borderId="1" xfId="0" applyFont="1" applyFill="1" applyBorder="1" applyAlignment="1">
      <alignment vertical="center" wrapText="1"/>
    </xf>
    <xf numFmtId="0" fontId="17" fillId="0" borderId="1" xfId="0" applyFont="1" applyBorder="1" applyAlignment="1">
      <alignment horizontal="left" vertical="center" wrapText="1"/>
    </xf>
    <xf numFmtId="0" fontId="16" fillId="0" borderId="1" xfId="0" applyFont="1" applyBorder="1" applyAlignment="1">
      <alignment horizontal="left" vertical="top" wrapText="1"/>
    </xf>
    <xf numFmtId="0" fontId="16" fillId="0" borderId="1" xfId="0" applyFont="1" applyBorder="1" applyAlignment="1">
      <alignment vertical="center" wrapText="1"/>
    </xf>
    <xf numFmtId="1" fontId="4" fillId="11" borderId="15" xfId="2" applyNumberFormat="1" applyFont="1" applyFill="1" applyBorder="1" applyAlignment="1">
      <alignment horizontal="center" vertical="center" wrapText="1"/>
    </xf>
    <xf numFmtId="0" fontId="4" fillId="11" borderId="1" xfId="2" applyFont="1" applyFill="1" applyBorder="1" applyAlignment="1">
      <alignment horizontal="left" vertical="top" wrapText="1"/>
    </xf>
    <xf numFmtId="2" fontId="4" fillId="11" borderId="1" xfId="2" applyNumberFormat="1" applyFont="1" applyFill="1" applyBorder="1" applyAlignment="1">
      <alignment horizontal="center" vertical="center"/>
    </xf>
    <xf numFmtId="0" fontId="4" fillId="11" borderId="1" xfId="2" applyFont="1" applyFill="1" applyBorder="1" applyAlignment="1">
      <alignment horizontal="center" vertical="center"/>
    </xf>
    <xf numFmtId="1" fontId="4" fillId="11" borderId="1" xfId="2" applyNumberFormat="1" applyFont="1" applyFill="1" applyBorder="1" applyAlignment="1">
      <alignment horizontal="center" vertical="top"/>
    </xf>
    <xf numFmtId="0" fontId="5" fillId="11" borderId="1" xfId="2" applyFont="1" applyFill="1" applyBorder="1" applyAlignment="1">
      <alignment horizontal="center" vertical="top"/>
    </xf>
    <xf numFmtId="0" fontId="4" fillId="15" borderId="1" xfId="2" applyFont="1" applyFill="1" applyBorder="1" applyAlignment="1">
      <alignment horizontal="center" vertical="top" wrapText="1"/>
    </xf>
    <xf numFmtId="0" fontId="4" fillId="15" borderId="1" xfId="2" applyFont="1" applyFill="1" applyBorder="1" applyAlignment="1">
      <alignment horizontal="left" wrapText="1"/>
    </xf>
    <xf numFmtId="2" fontId="5" fillId="15" borderId="1" xfId="2" applyNumberFormat="1" applyFont="1" applyFill="1" applyBorder="1" applyAlignment="1">
      <alignment horizontal="center" vertical="top"/>
    </xf>
    <xf numFmtId="0" fontId="5" fillId="15" borderId="1" xfId="2" applyFont="1" applyFill="1" applyBorder="1" applyAlignment="1">
      <alignment horizontal="center" vertical="top"/>
    </xf>
    <xf numFmtId="2" fontId="4" fillId="0" borderId="1" xfId="0" applyNumberFormat="1" applyFont="1" applyBorder="1" applyAlignment="1">
      <alignment horizontal="center" vertical="top"/>
    </xf>
    <xf numFmtId="0" fontId="4" fillId="0" borderId="1" xfId="0" applyFont="1" applyBorder="1" applyAlignment="1">
      <alignment horizontal="center" vertical="top"/>
    </xf>
    <xf numFmtId="164" fontId="4" fillId="0" borderId="1" xfId="0" applyNumberFormat="1" applyFont="1" applyBorder="1" applyAlignment="1">
      <alignment horizontal="center" vertical="top" wrapText="1"/>
    </xf>
    <xf numFmtId="0" fontId="13" fillId="0" borderId="7" xfId="0" applyFont="1" applyBorder="1" applyAlignment="1">
      <alignment horizontal="center" vertical="center" wrapText="1"/>
    </xf>
    <xf numFmtId="0" fontId="8" fillId="0" borderId="1" xfId="0" applyFont="1" applyBorder="1" applyAlignment="1">
      <alignment vertical="top"/>
    </xf>
    <xf numFmtId="164" fontId="5" fillId="0" borderId="1" xfId="0" applyNumberFormat="1" applyFont="1" applyBorder="1" applyAlignment="1">
      <alignment horizontal="center" vertical="top" wrapText="1"/>
    </xf>
    <xf numFmtId="0" fontId="4" fillId="11" borderId="7" xfId="0" applyFont="1" applyFill="1" applyBorder="1" applyAlignment="1">
      <alignment horizontal="center" wrapText="1"/>
    </xf>
    <xf numFmtId="0" fontId="4" fillId="11" borderId="7" xfId="0" applyFont="1" applyFill="1" applyBorder="1" applyAlignment="1">
      <alignment wrapText="1"/>
    </xf>
    <xf numFmtId="0" fontId="5" fillId="11" borderId="7" xfId="0" applyFont="1" applyFill="1" applyBorder="1" applyAlignment="1">
      <alignment horizontal="center" wrapText="1"/>
    </xf>
    <xf numFmtId="0" fontId="5" fillId="6" borderId="7" xfId="0" applyFont="1" applyFill="1" applyBorder="1" applyAlignment="1">
      <alignment horizontal="center"/>
    </xf>
    <xf numFmtId="0" fontId="16" fillId="0" borderId="7" xfId="0" applyFont="1" applyBorder="1" applyAlignment="1">
      <alignment vertical="center" wrapText="1"/>
    </xf>
    <xf numFmtId="2" fontId="16" fillId="0" borderId="7" xfId="0" applyNumberFormat="1" applyFont="1" applyBorder="1" applyAlignment="1">
      <alignment horizontal="center"/>
    </xf>
    <xf numFmtId="0" fontId="16" fillId="0" borderId="7" xfId="0" applyFont="1" applyBorder="1" applyAlignment="1">
      <alignment horizontal="center" wrapText="1"/>
    </xf>
    <xf numFmtId="44" fontId="5" fillId="0" borderId="0" xfId="0" applyNumberFormat="1" applyFont="1"/>
    <xf numFmtId="0" fontId="5" fillId="7" borderId="9" xfId="0" applyFont="1" applyFill="1" applyBorder="1" applyAlignment="1">
      <alignment horizontal="center" wrapText="1"/>
    </xf>
    <xf numFmtId="0" fontId="21" fillId="0" borderId="1" xfId="0" applyFont="1" applyBorder="1" applyAlignment="1">
      <alignment wrapText="1"/>
    </xf>
    <xf numFmtId="164" fontId="13" fillId="0" borderId="1" xfId="0" applyNumberFormat="1" applyFont="1" applyBorder="1" applyAlignment="1">
      <alignment horizontal="center"/>
    </xf>
    <xf numFmtId="0" fontId="22" fillId="0" borderId="1" xfId="0" applyFont="1" applyBorder="1" applyAlignment="1">
      <alignment horizontal="center" wrapText="1"/>
    </xf>
    <xf numFmtId="0" fontId="17" fillId="0" borderId="7" xfId="0" applyFont="1" applyBorder="1" applyAlignment="1">
      <alignment wrapText="1"/>
    </xf>
    <xf numFmtId="0" fontId="16" fillId="0" borderId="9" xfId="0" applyFont="1" applyBorder="1" applyAlignment="1">
      <alignment vertical="center" wrapText="1"/>
    </xf>
    <xf numFmtId="2" fontId="16" fillId="0" borderId="9" xfId="0" applyNumberFormat="1" applyFont="1" applyBorder="1" applyAlignment="1">
      <alignment horizontal="center"/>
    </xf>
    <xf numFmtId="0" fontId="16" fillId="0" borderId="9" xfId="0" applyFont="1" applyBorder="1" applyAlignment="1">
      <alignment horizontal="center" wrapText="1"/>
    </xf>
    <xf numFmtId="0" fontId="16" fillId="8" borderId="7" xfId="0" applyFont="1" applyFill="1" applyBorder="1" applyAlignment="1">
      <alignment horizontal="left" vertical="center" wrapText="1"/>
    </xf>
    <xf numFmtId="0" fontId="16" fillId="8" borderId="7" xfId="0" applyFont="1" applyFill="1" applyBorder="1" applyAlignment="1">
      <alignment horizontal="center"/>
    </xf>
    <xf numFmtId="0" fontId="16" fillId="0" borderId="7" xfId="0" applyFont="1" applyBorder="1" applyAlignment="1">
      <alignment horizontal="left" vertical="center" wrapText="1"/>
    </xf>
    <xf numFmtId="0" fontId="16" fillId="8" borderId="7" xfId="0" applyFont="1" applyFill="1" applyBorder="1" applyAlignment="1">
      <alignment wrapText="1"/>
    </xf>
    <xf numFmtId="0" fontId="17" fillId="8" borderId="7" xfId="0" applyFont="1" applyFill="1" applyBorder="1" applyAlignment="1">
      <alignment wrapText="1"/>
    </xf>
    <xf numFmtId="2" fontId="16" fillId="8" borderId="7" xfId="0" applyNumberFormat="1" applyFont="1" applyFill="1" applyBorder="1" applyAlignment="1">
      <alignment horizontal="center"/>
    </xf>
    <xf numFmtId="0" fontId="19" fillId="8" borderId="7" xfId="0" applyFont="1" applyFill="1" applyBorder="1" applyAlignment="1">
      <alignment wrapText="1"/>
    </xf>
    <xf numFmtId="2" fontId="16" fillId="0" borderId="11" xfId="0" applyNumberFormat="1" applyFont="1" applyBorder="1" applyAlignment="1">
      <alignment horizontal="center"/>
    </xf>
    <xf numFmtId="0" fontId="16" fillId="8" borderId="8" xfId="0" applyFont="1" applyFill="1" applyBorder="1" applyAlignment="1">
      <alignment vertical="center" wrapText="1"/>
    </xf>
    <xf numFmtId="0" fontId="4" fillId="14" borderId="7" xfId="0" applyFont="1" applyFill="1" applyBorder="1" applyAlignment="1">
      <alignment horizontal="center" wrapText="1"/>
    </xf>
    <xf numFmtId="0" fontId="4" fillId="14" borderId="7" xfId="0" applyFont="1" applyFill="1" applyBorder="1" applyAlignment="1">
      <alignment wrapText="1"/>
    </xf>
    <xf numFmtId="164" fontId="4" fillId="16" borderId="7" xfId="0" applyNumberFormat="1" applyFont="1" applyFill="1" applyBorder="1" applyAlignment="1">
      <alignment horizontal="center" vertical="top"/>
    </xf>
    <xf numFmtId="0" fontId="5" fillId="16" borderId="7" xfId="0" applyFont="1" applyFill="1" applyBorder="1" applyAlignment="1">
      <alignment horizontal="center"/>
    </xf>
    <xf numFmtId="0" fontId="4" fillId="7" borderId="7" xfId="0" applyFont="1" applyFill="1" applyBorder="1" applyAlignment="1">
      <alignment horizontal="center" wrapText="1"/>
    </xf>
    <xf numFmtId="0" fontId="4" fillId="7" borderId="8" xfId="0" applyFont="1" applyFill="1" applyBorder="1" applyAlignment="1">
      <alignment wrapText="1"/>
    </xf>
    <xf numFmtId="164" fontId="4" fillId="7" borderId="7" xfId="0" applyNumberFormat="1" applyFont="1" applyFill="1" applyBorder="1" applyAlignment="1">
      <alignment horizontal="center" vertical="top"/>
    </xf>
    <xf numFmtId="0" fontId="5" fillId="7" borderId="7" xfId="0" applyFont="1" applyFill="1" applyBorder="1" applyAlignment="1">
      <alignment horizontal="center"/>
    </xf>
    <xf numFmtId="0" fontId="4" fillId="0" borderId="7" xfId="0" applyFont="1" applyBorder="1" applyAlignment="1">
      <alignment horizontal="center" wrapText="1"/>
    </xf>
    <xf numFmtId="0" fontId="21" fillId="0" borderId="8" xfId="0" applyFont="1" applyBorder="1" applyAlignment="1">
      <alignment wrapText="1"/>
    </xf>
    <xf numFmtId="164" fontId="13" fillId="0" borderId="7" xfId="0" applyNumberFormat="1" applyFont="1" applyBorder="1" applyAlignment="1">
      <alignment horizontal="center"/>
    </xf>
    <xf numFmtId="0" fontId="22" fillId="0" borderId="7" xfId="0" applyFont="1" applyBorder="1" applyAlignment="1">
      <alignment horizontal="center" wrapText="1"/>
    </xf>
    <xf numFmtId="0" fontId="17" fillId="0" borderId="7" xfId="0" applyFont="1" applyBorder="1" applyAlignment="1">
      <alignment vertical="center" wrapText="1"/>
    </xf>
    <xf numFmtId="0" fontId="5" fillId="0" borderId="9" xfId="0" applyFont="1" applyBorder="1" applyAlignment="1">
      <alignment horizontal="center" wrapText="1"/>
    </xf>
    <xf numFmtId="0" fontId="16" fillId="8" borderId="9" xfId="0" applyFont="1" applyFill="1" applyBorder="1" applyAlignment="1">
      <alignment wrapText="1"/>
    </xf>
    <xf numFmtId="0" fontId="16" fillId="8" borderId="1" xfId="0" applyFont="1" applyFill="1" applyBorder="1" applyAlignment="1">
      <alignment wrapText="1"/>
    </xf>
    <xf numFmtId="2" fontId="16" fillId="0" borderId="1" xfId="0" applyNumberFormat="1" applyFont="1" applyBorder="1" applyAlignment="1">
      <alignment horizontal="center"/>
    </xf>
    <xf numFmtId="0" fontId="16" fillId="0" borderId="1" xfId="0" applyFont="1" applyBorder="1" applyAlignment="1">
      <alignment horizontal="center" wrapText="1"/>
    </xf>
    <xf numFmtId="0" fontId="17" fillId="0" borderId="1" xfId="0" applyFont="1" applyBorder="1" applyAlignment="1">
      <alignment wrapText="1"/>
    </xf>
    <xf numFmtId="0" fontId="16" fillId="8" borderId="1" xfId="0" applyFont="1" applyFill="1" applyBorder="1" applyAlignment="1">
      <alignment vertical="center" wrapText="1"/>
    </xf>
    <xf numFmtId="0" fontId="4" fillId="6" borderId="1" xfId="0" applyFont="1" applyFill="1" applyBorder="1" applyAlignment="1">
      <alignment wrapText="1"/>
    </xf>
    <xf numFmtId="164" fontId="4" fillId="7" borderId="1" xfId="0" applyNumberFormat="1" applyFont="1" applyFill="1" applyBorder="1" applyAlignment="1">
      <alignment horizontal="center" vertical="top"/>
    </xf>
    <xf numFmtId="0" fontId="17" fillId="0" borderId="1" xfId="0" applyFont="1" applyBorder="1" applyAlignment="1">
      <alignment vertical="top" wrapText="1"/>
    </xf>
    <xf numFmtId="0" fontId="16" fillId="0" borderId="1" xfId="0" applyFont="1" applyBorder="1" applyAlignment="1">
      <alignment horizontal="center"/>
    </xf>
    <xf numFmtId="0" fontId="16" fillId="0" borderId="1" xfId="0" applyFont="1" applyBorder="1" applyAlignment="1">
      <alignment vertical="top" wrapText="1"/>
    </xf>
    <xf numFmtId="2" fontId="16" fillId="0" borderId="1" xfId="0" applyNumberFormat="1" applyFont="1" applyBorder="1" applyAlignment="1">
      <alignment horizontal="center" wrapText="1"/>
    </xf>
    <xf numFmtId="0" fontId="5" fillId="7" borderId="1" xfId="0" applyFont="1" applyFill="1" applyBorder="1"/>
    <xf numFmtId="0" fontId="17" fillId="7" borderId="1" xfId="0" applyFont="1" applyFill="1" applyBorder="1" applyAlignment="1">
      <alignment wrapText="1"/>
    </xf>
    <xf numFmtId="164" fontId="16" fillId="6" borderId="1" xfId="0" applyNumberFormat="1" applyFont="1" applyFill="1" applyBorder="1" applyAlignment="1">
      <alignment horizontal="center"/>
    </xf>
    <xf numFmtId="0" fontId="16" fillId="6" borderId="1" xfId="0" applyFont="1" applyFill="1" applyBorder="1" applyAlignment="1">
      <alignment horizontal="center"/>
    </xf>
    <xf numFmtId="164" fontId="16" fillId="0" borderId="1" xfId="0" applyNumberFormat="1" applyFont="1" applyBorder="1" applyAlignment="1">
      <alignment horizontal="center"/>
    </xf>
    <xf numFmtId="0" fontId="17" fillId="0" borderId="1" xfId="0" applyFont="1" applyBorder="1" applyAlignment="1">
      <alignment vertical="center" wrapText="1"/>
    </xf>
    <xf numFmtId="0" fontId="16" fillId="8" borderId="1" xfId="0" applyFont="1" applyFill="1" applyBorder="1" applyAlignment="1">
      <alignment horizontal="center"/>
    </xf>
    <xf numFmtId="0" fontId="16" fillId="0" borderId="1" xfId="0" applyFont="1" applyBorder="1" applyAlignment="1">
      <alignment horizontal="left" vertical="center" wrapText="1"/>
    </xf>
    <xf numFmtId="0" fontId="17" fillId="0" borderId="1" xfId="0" applyFont="1" applyBorder="1" applyAlignment="1">
      <alignment horizontal="left" wrapText="1"/>
    </xf>
    <xf numFmtId="0" fontId="4" fillId="14" borderId="14" xfId="0" applyFont="1" applyFill="1" applyBorder="1" applyAlignment="1">
      <alignment horizontal="center" wrapText="1"/>
    </xf>
    <xf numFmtId="0" fontId="4" fillId="14" borderId="6" xfId="0" applyFont="1" applyFill="1" applyBorder="1" applyAlignment="1">
      <alignment vertical="top" wrapText="1"/>
    </xf>
    <xf numFmtId="2" fontId="5" fillId="14" borderId="6" xfId="0" applyNumberFormat="1" applyFont="1" applyFill="1" applyBorder="1" applyAlignment="1">
      <alignment horizontal="center" vertical="top" wrapText="1"/>
    </xf>
    <xf numFmtId="0" fontId="5" fillId="14" borderId="6" xfId="0" applyFont="1" applyFill="1" applyBorder="1" applyAlignment="1">
      <alignment horizontal="center" wrapText="1"/>
    </xf>
    <xf numFmtId="0" fontId="4" fillId="7" borderId="10" xfId="0" applyFont="1" applyFill="1" applyBorder="1" applyAlignment="1">
      <alignment horizontal="center" wrapText="1"/>
    </xf>
    <xf numFmtId="0" fontId="8" fillId="7" borderId="1" xfId="0" applyFont="1" applyFill="1" applyBorder="1" applyAlignment="1">
      <alignment vertical="top" wrapText="1"/>
    </xf>
    <xf numFmtId="0" fontId="5" fillId="7" borderId="1" xfId="0" applyFont="1" applyFill="1" applyBorder="1" applyAlignment="1">
      <alignment horizontal="center" vertical="top" wrapText="1"/>
    </xf>
    <xf numFmtId="0" fontId="5" fillId="0" borderId="10" xfId="0" applyFont="1" applyBorder="1" applyAlignment="1">
      <alignment horizontal="center" wrapText="1"/>
    </xf>
    <xf numFmtId="0" fontId="5" fillId="0" borderId="13" xfId="0" applyFont="1" applyBorder="1" applyAlignment="1">
      <alignment horizontal="center" wrapText="1"/>
    </xf>
    <xf numFmtId="0" fontId="16" fillId="3" borderId="1" xfId="0" applyFont="1" applyFill="1" applyBorder="1" applyAlignment="1">
      <alignment vertical="top" wrapText="1"/>
    </xf>
    <xf numFmtId="0" fontId="16" fillId="3" borderId="1" xfId="0" applyFont="1" applyFill="1" applyBorder="1" applyAlignment="1">
      <alignment horizontal="center" wrapText="1"/>
    </xf>
    <xf numFmtId="0" fontId="5" fillId="0" borderId="14" xfId="0" applyFont="1" applyBorder="1" applyAlignment="1">
      <alignment horizontal="center" wrapText="1"/>
    </xf>
    <xf numFmtId="2" fontId="4" fillId="7" borderId="1" xfId="0" applyNumberFormat="1" applyFont="1" applyFill="1" applyBorder="1" applyAlignment="1">
      <alignment horizontal="center" vertical="top"/>
    </xf>
    <xf numFmtId="2" fontId="13" fillId="0" borderId="1" xfId="0" applyNumberFormat="1" applyFont="1" applyBorder="1" applyAlignment="1">
      <alignment horizontal="center"/>
    </xf>
    <xf numFmtId="0" fontId="5" fillId="0" borderId="8" xfId="0" applyFont="1" applyBorder="1" applyAlignment="1">
      <alignment horizontal="center" wrapText="1"/>
    </xf>
    <xf numFmtId="0" fontId="13" fillId="0" borderId="1" xfId="0" applyFont="1" applyBorder="1" applyAlignment="1">
      <alignment horizontal="center"/>
    </xf>
    <xf numFmtId="164" fontId="5" fillId="7" borderId="8" xfId="0" applyNumberFormat="1" applyFont="1" applyFill="1" applyBorder="1" applyAlignment="1">
      <alignment horizontal="center" vertical="top"/>
    </xf>
    <xf numFmtId="0" fontId="5" fillId="7" borderId="8" xfId="0" applyFont="1" applyFill="1" applyBorder="1" applyAlignment="1">
      <alignment horizontal="center" wrapText="1"/>
    </xf>
    <xf numFmtId="164" fontId="5" fillId="0" borderId="7" xfId="0" applyNumberFormat="1" applyFont="1" applyBorder="1" applyAlignment="1">
      <alignment horizontal="center" vertical="top"/>
    </xf>
    <xf numFmtId="0" fontId="24" fillId="8" borderId="7" xfId="0" applyFont="1" applyFill="1" applyBorder="1" applyAlignment="1">
      <alignment horizontal="left" vertical="top" wrapText="1"/>
    </xf>
    <xf numFmtId="2" fontId="12" fillId="0" borderId="7" xfId="0" applyNumberFormat="1" applyFont="1" applyBorder="1" applyAlignment="1">
      <alignment horizontal="center"/>
    </xf>
    <xf numFmtId="0" fontId="25" fillId="8" borderId="7" xfId="0" applyFont="1" applyFill="1" applyBorder="1" applyAlignment="1">
      <alignment horizontal="center"/>
    </xf>
    <xf numFmtId="0" fontId="16" fillId="8" borderId="7" xfId="0" applyFont="1" applyFill="1" applyBorder="1" applyAlignment="1">
      <alignment horizontal="left" vertical="top" wrapText="1"/>
    </xf>
    <xf numFmtId="0" fontId="16" fillId="0" borderId="7" xfId="0" applyFont="1" applyBorder="1" applyAlignment="1">
      <alignment horizontal="center"/>
    </xf>
    <xf numFmtId="0" fontId="4" fillId="14" borderId="1" xfId="0" applyFont="1" applyFill="1" applyBorder="1" applyAlignment="1">
      <alignment horizontal="left" vertical="top" wrapText="1"/>
    </xf>
    <xf numFmtId="1" fontId="4" fillId="14" borderId="1" xfId="0" applyNumberFormat="1" applyFont="1" applyFill="1" applyBorder="1" applyAlignment="1">
      <alignment horizontal="center" vertical="top" wrapText="1"/>
    </xf>
    <xf numFmtId="0" fontId="4" fillId="14" borderId="1" xfId="0" applyFont="1" applyFill="1" applyBorder="1" applyAlignment="1" applyProtection="1">
      <alignment horizontal="center" vertical="top" wrapText="1"/>
      <protection locked="0"/>
    </xf>
    <xf numFmtId="2" fontId="16" fillId="0" borderId="7" xfId="0" applyNumberFormat="1" applyFont="1" applyBorder="1" applyAlignment="1">
      <alignment vertical="top"/>
    </xf>
    <xf numFmtId="0" fontId="16" fillId="0" borderId="7" xfId="0" applyFont="1" applyBorder="1" applyAlignment="1">
      <alignment horizontal="center" vertical="top" wrapText="1"/>
    </xf>
    <xf numFmtId="2" fontId="5" fillId="11" borderId="1" xfId="2" applyNumberFormat="1" applyFont="1" applyFill="1" applyBorder="1" applyAlignment="1">
      <alignment horizontal="center" vertical="top"/>
    </xf>
    <xf numFmtId="0" fontId="5" fillId="11" borderId="1" xfId="2" applyFont="1" applyFill="1" applyBorder="1" applyAlignment="1">
      <alignment horizontal="center" vertical="top" wrapText="1"/>
    </xf>
    <xf numFmtId="44" fontId="5" fillId="11" borderId="1" xfId="1" applyFont="1" applyFill="1" applyBorder="1" applyAlignment="1">
      <alignment horizontal="left" vertical="top"/>
    </xf>
    <xf numFmtId="44" fontId="4" fillId="11" borderId="1" xfId="1" applyFont="1" applyFill="1" applyBorder="1" applyAlignment="1">
      <alignment horizontal="right" vertical="top" wrapText="1"/>
    </xf>
    <xf numFmtId="1" fontId="5" fillId="5" borderId="1" xfId="2" applyNumberFormat="1" applyFont="1" applyFill="1" applyBorder="1" applyAlignment="1">
      <alignment horizontal="left" vertical="top" wrapText="1"/>
    </xf>
    <xf numFmtId="0" fontId="5" fillId="0" borderId="1" xfId="2" applyFont="1" applyBorder="1" applyAlignment="1">
      <alignment horizontal="left" vertical="top" wrapText="1"/>
    </xf>
    <xf numFmtId="0" fontId="5" fillId="0" borderId="1" xfId="2" applyFont="1" applyBorder="1" applyAlignment="1">
      <alignment horizontal="center" vertical="top" wrapText="1"/>
    </xf>
    <xf numFmtId="44" fontId="5" fillId="5" borderId="1" xfId="1" applyFont="1" applyFill="1" applyBorder="1" applyAlignment="1">
      <alignment horizontal="left" vertical="top"/>
    </xf>
    <xf numFmtId="0" fontId="5" fillId="5" borderId="1" xfId="2" applyFont="1" applyFill="1" applyBorder="1" applyAlignment="1">
      <alignment horizontal="left" vertical="top" wrapText="1"/>
    </xf>
    <xf numFmtId="0" fontId="5" fillId="0" borderId="0" xfId="0" applyFont="1" applyAlignment="1">
      <alignment horizontal="center" vertical="top"/>
    </xf>
    <xf numFmtId="0" fontId="5" fillId="0" borderId="0" xfId="0" applyFont="1" applyAlignment="1">
      <alignment horizontal="center"/>
    </xf>
    <xf numFmtId="44" fontId="5" fillId="0" borderId="0" xfId="1" applyFont="1"/>
    <xf numFmtId="44" fontId="5" fillId="0" borderId="0" xfId="1" applyFont="1" applyAlignment="1">
      <alignment horizontal="right"/>
    </xf>
    <xf numFmtId="2" fontId="4" fillId="21" borderId="1" xfId="2" applyNumberFormat="1" applyFont="1" applyFill="1" applyBorder="1" applyAlignment="1">
      <alignment horizontal="left" vertical="top"/>
    </xf>
    <xf numFmtId="44" fontId="4" fillId="21" borderId="1" xfId="1" applyFont="1" applyFill="1" applyBorder="1" applyAlignment="1">
      <alignment horizontal="right" vertical="top"/>
    </xf>
    <xf numFmtId="0" fontId="5" fillId="6" borderId="7" xfId="0" applyFont="1" applyFill="1" applyBorder="1" applyAlignment="1">
      <alignment horizontal="center" wrapText="1"/>
    </xf>
    <xf numFmtId="0" fontId="5" fillId="6" borderId="7" xfId="0" applyFont="1" applyFill="1" applyBorder="1" applyAlignment="1">
      <alignment wrapText="1"/>
    </xf>
    <xf numFmtId="164" fontId="5" fillId="6" borderId="7" xfId="0" applyNumberFormat="1" applyFont="1" applyFill="1" applyBorder="1" applyAlignment="1">
      <alignment horizontal="center" vertical="top"/>
    </xf>
    <xf numFmtId="0" fontId="5" fillId="7" borderId="9" xfId="0" applyFont="1" applyFill="1" applyBorder="1" applyAlignment="1">
      <alignment wrapText="1"/>
    </xf>
    <xf numFmtId="164" fontId="5" fillId="7" borderId="9" xfId="0" applyNumberFormat="1" applyFont="1" applyFill="1" applyBorder="1" applyAlignment="1">
      <alignment horizontal="center" vertical="top"/>
    </xf>
    <xf numFmtId="0" fontId="7" fillId="0" borderId="7" xfId="0" applyFont="1" applyBorder="1" applyAlignment="1">
      <alignment vertical="top" wrapText="1"/>
    </xf>
    <xf numFmtId="0" fontId="5" fillId="22" borderId="7" xfId="0" applyFont="1" applyFill="1" applyBorder="1" applyAlignment="1">
      <alignment horizontal="left" vertical="top" wrapText="1"/>
    </xf>
    <xf numFmtId="0" fontId="7" fillId="0" borderId="7" xfId="0" applyFont="1" applyBorder="1" applyAlignment="1">
      <alignment vertical="center" wrapText="1"/>
    </xf>
    <xf numFmtId="2" fontId="5" fillId="0" borderId="0" xfId="0" applyNumberFormat="1" applyFont="1"/>
    <xf numFmtId="0" fontId="7" fillId="0" borderId="8" xfId="0" applyFont="1" applyBorder="1" applyAlignment="1">
      <alignment horizontal="left" vertical="top" wrapText="1"/>
    </xf>
    <xf numFmtId="0" fontId="24" fillId="0" borderId="1"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44" fontId="4" fillId="22" borderId="1" xfId="1" applyFont="1" applyFill="1" applyBorder="1" applyAlignment="1">
      <alignment horizontal="right" vertical="top" wrapText="1"/>
    </xf>
    <xf numFmtId="166" fontId="4" fillId="11" borderId="1" xfId="1" applyNumberFormat="1" applyFont="1" applyFill="1" applyBorder="1" applyAlignment="1" applyProtection="1">
      <alignment horizontal="center" vertical="center"/>
      <protection locked="0"/>
    </xf>
    <xf numFmtId="166" fontId="4" fillId="11" borderId="12" xfId="1" applyNumberFormat="1" applyFont="1" applyFill="1" applyBorder="1" applyAlignment="1" applyProtection="1">
      <alignment horizontal="center" vertical="center"/>
      <protection locked="0"/>
    </xf>
    <xf numFmtId="166" fontId="5" fillId="0" borderId="1" xfId="1" applyNumberFormat="1" applyFont="1" applyBorder="1" applyAlignment="1" applyProtection="1">
      <alignment horizontal="center" vertical="center"/>
      <protection locked="0"/>
    </xf>
    <xf numFmtId="166" fontId="5" fillId="0" borderId="12" xfId="1" applyNumberFormat="1" applyFont="1" applyBorder="1" applyAlignment="1" applyProtection="1">
      <alignment horizontal="center" vertical="center"/>
      <protection locked="0"/>
    </xf>
    <xf numFmtId="166" fontId="5" fillId="19" borderId="1" xfId="1" applyNumberFormat="1" applyFont="1" applyFill="1" applyBorder="1" applyAlignment="1" applyProtection="1">
      <alignment horizontal="center" vertical="center" wrapText="1"/>
      <protection locked="0"/>
    </xf>
    <xf numFmtId="166" fontId="5" fillId="19" borderId="12" xfId="1" applyNumberFormat="1" applyFont="1" applyFill="1" applyBorder="1" applyAlignment="1" applyProtection="1">
      <alignment horizontal="center" vertical="center" wrapText="1"/>
      <protection locked="0"/>
    </xf>
    <xf numFmtId="166" fontId="5" fillId="0" borderId="1" xfId="1" applyNumberFormat="1" applyFont="1" applyBorder="1" applyAlignment="1" applyProtection="1">
      <alignment horizontal="center" vertical="center" wrapText="1"/>
      <protection locked="0"/>
    </xf>
    <xf numFmtId="166" fontId="5" fillId="3" borderId="12" xfId="1" applyNumberFormat="1" applyFont="1" applyFill="1" applyBorder="1" applyAlignment="1" applyProtection="1">
      <alignment horizontal="center" vertical="center"/>
      <protection locked="0"/>
    </xf>
    <xf numFmtId="166" fontId="5" fillId="18" borderId="1" xfId="1" applyNumberFormat="1" applyFont="1" applyFill="1" applyBorder="1" applyAlignment="1" applyProtection="1">
      <alignment horizontal="center" vertical="center" wrapText="1"/>
      <protection locked="0"/>
    </xf>
    <xf numFmtId="166" fontId="5" fillId="17" borderId="1" xfId="1" applyNumberFormat="1" applyFont="1" applyFill="1" applyBorder="1" applyAlignment="1" applyProtection="1">
      <alignment horizontal="center" vertical="center"/>
      <protection locked="0"/>
    </xf>
    <xf numFmtId="166" fontId="5" fillId="17" borderId="12" xfId="1" applyNumberFormat="1" applyFont="1" applyFill="1" applyBorder="1" applyAlignment="1" applyProtection="1">
      <alignment horizontal="center" vertical="center"/>
      <protection locked="0"/>
    </xf>
    <xf numFmtId="166" fontId="5" fillId="4" borderId="1" xfId="1" applyNumberFormat="1" applyFont="1" applyFill="1" applyBorder="1" applyAlignment="1" applyProtection="1">
      <alignment horizontal="center" vertical="center" wrapText="1"/>
      <protection locked="0"/>
    </xf>
    <xf numFmtId="166" fontId="5" fillId="3" borderId="12" xfId="1" applyNumberFormat="1" applyFont="1" applyFill="1" applyBorder="1" applyAlignment="1" applyProtection="1">
      <alignment horizontal="center" vertical="center" wrapText="1"/>
      <protection locked="0"/>
    </xf>
    <xf numFmtId="166" fontId="5" fillId="11" borderId="1" xfId="1" applyNumberFormat="1" applyFont="1" applyFill="1" applyBorder="1" applyAlignment="1" applyProtection="1">
      <alignment horizontal="right" vertical="top"/>
      <protection locked="0"/>
    </xf>
    <xf numFmtId="166" fontId="4" fillId="12" borderId="1" xfId="1" applyNumberFormat="1" applyFont="1" applyFill="1" applyBorder="1" applyAlignment="1" applyProtection="1">
      <alignment horizontal="right" vertical="top" wrapText="1"/>
      <protection locked="0"/>
    </xf>
    <xf numFmtId="166" fontId="5" fillId="7" borderId="1" xfId="1" applyNumberFormat="1" applyFont="1" applyFill="1" applyBorder="1" applyAlignment="1" applyProtection="1">
      <alignment horizontal="right" vertical="center"/>
      <protection locked="0"/>
    </xf>
    <xf numFmtId="166" fontId="4" fillId="7" borderId="1" xfId="1" applyNumberFormat="1" applyFont="1" applyFill="1" applyBorder="1" applyAlignment="1" applyProtection="1">
      <alignment horizontal="center" vertical="center"/>
      <protection locked="0"/>
    </xf>
    <xf numFmtId="166" fontId="5" fillId="0" borderId="1" xfId="1" applyNumberFormat="1" applyFont="1" applyBorder="1" applyAlignment="1" applyProtection="1">
      <alignment horizontal="right" vertical="center"/>
      <protection locked="0"/>
    </xf>
    <xf numFmtId="166" fontId="5" fillId="0" borderId="7" xfId="1" applyNumberFormat="1" applyFont="1" applyBorder="1" applyAlignment="1">
      <alignment horizontal="center" vertical="center" wrapText="1"/>
    </xf>
    <xf numFmtId="166" fontId="5" fillId="0" borderId="7" xfId="1" applyNumberFormat="1" applyFont="1" applyFill="1" applyBorder="1" applyAlignment="1" applyProtection="1">
      <alignment horizontal="center" vertical="center"/>
      <protection locked="0"/>
    </xf>
    <xf numFmtId="166" fontId="5" fillId="0" borderId="1" xfId="1" applyNumberFormat="1" applyFont="1" applyFill="1" applyBorder="1" applyAlignment="1" applyProtection="1">
      <alignment horizontal="center" vertical="center"/>
      <protection locked="0"/>
    </xf>
    <xf numFmtId="166" fontId="5" fillId="0" borderId="7" xfId="1" applyNumberFormat="1" applyFont="1" applyBorder="1" applyAlignment="1">
      <alignment horizontal="center" vertical="top" wrapText="1"/>
    </xf>
    <xf numFmtId="166" fontId="5" fillId="0" borderId="7" xfId="1" applyNumberFormat="1" applyFont="1" applyBorder="1" applyAlignment="1">
      <alignment vertical="top" wrapText="1"/>
    </xf>
    <xf numFmtId="166" fontId="8" fillId="0" borderId="7" xfId="1" applyNumberFormat="1" applyFont="1" applyBorder="1" applyAlignment="1">
      <alignment vertical="top" wrapText="1"/>
    </xf>
    <xf numFmtId="166" fontId="5" fillId="7" borderId="1" xfId="1" applyNumberFormat="1" applyFont="1" applyFill="1" applyBorder="1" applyAlignment="1" applyProtection="1">
      <alignment horizontal="center" vertical="center"/>
      <protection locked="0"/>
    </xf>
    <xf numFmtId="166" fontId="4" fillId="0" borderId="17" xfId="0" applyNumberFormat="1" applyFont="1" applyBorder="1" applyAlignment="1">
      <alignment vertical="top" wrapText="1"/>
    </xf>
    <xf numFmtId="166" fontId="4" fillId="0" borderId="18" xfId="0" applyNumberFormat="1" applyFont="1" applyBorder="1" applyAlignment="1">
      <alignment vertical="top" wrapText="1"/>
    </xf>
    <xf numFmtId="166" fontId="9" fillId="0" borderId="7" xfId="1" applyNumberFormat="1" applyFont="1" applyBorder="1" applyAlignment="1">
      <alignment horizontal="left" vertical="top" wrapText="1"/>
    </xf>
    <xf numFmtId="166" fontId="5" fillId="8" borderId="1" xfId="1" applyNumberFormat="1" applyFont="1" applyFill="1" applyBorder="1" applyAlignment="1" applyProtection="1">
      <alignment horizontal="right" vertical="center"/>
      <protection locked="0"/>
    </xf>
    <xf numFmtId="166" fontId="5" fillId="10" borderId="1" xfId="1" applyNumberFormat="1" applyFont="1" applyFill="1" applyBorder="1" applyAlignment="1">
      <alignment horizontal="center" vertical="center"/>
    </xf>
    <xf numFmtId="166" fontId="8" fillId="0" borderId="7" xfId="0" applyNumberFormat="1" applyFont="1" applyBorder="1" applyAlignment="1">
      <alignment vertical="top" wrapText="1"/>
    </xf>
    <xf numFmtId="166" fontId="4" fillId="6" borderId="1" xfId="1" applyNumberFormat="1" applyFont="1" applyFill="1" applyBorder="1" applyAlignment="1">
      <alignment horizontal="left" vertical="top"/>
    </xf>
    <xf numFmtId="166" fontId="4" fillId="7" borderId="1" xfId="1" applyNumberFormat="1" applyFont="1" applyFill="1" applyBorder="1" applyAlignment="1">
      <alignment horizontal="left" vertical="top" wrapText="1"/>
    </xf>
    <xf numFmtId="166" fontId="5" fillId="0" borderId="1" xfId="1" applyNumberFormat="1" applyFont="1" applyBorder="1" applyAlignment="1">
      <alignment horizontal="left" vertical="top"/>
    </xf>
    <xf numFmtId="166" fontId="5" fillId="0" borderId="1" xfId="1" applyNumberFormat="1" applyFont="1" applyBorder="1" applyAlignment="1">
      <alignment horizontal="left" vertical="top" wrapText="1"/>
    </xf>
    <xf numFmtId="166" fontId="4" fillId="0" borderId="7" xfId="1" applyNumberFormat="1" applyFont="1" applyBorder="1" applyAlignment="1">
      <alignment vertical="top" wrapText="1"/>
    </xf>
    <xf numFmtId="166" fontId="8" fillId="0" borderId="7" xfId="1" applyNumberFormat="1" applyFont="1" applyBorder="1" applyAlignment="1">
      <alignment wrapText="1"/>
    </xf>
    <xf numFmtId="166" fontId="4" fillId="0" borderId="7" xfId="1" applyNumberFormat="1" applyFont="1" applyBorder="1" applyAlignment="1">
      <alignment wrapText="1"/>
    </xf>
    <xf numFmtId="166" fontId="5" fillId="7" borderId="1" xfId="1" applyNumberFormat="1" applyFont="1" applyFill="1" applyBorder="1" applyAlignment="1">
      <alignment horizontal="right"/>
    </xf>
    <xf numFmtId="166" fontId="4" fillId="7" borderId="1" xfId="1" applyNumberFormat="1" applyFont="1" applyFill="1" applyBorder="1" applyAlignment="1">
      <alignment wrapText="1"/>
    </xf>
    <xf numFmtId="166" fontId="5" fillId="7" borderId="1" xfId="1" applyNumberFormat="1" applyFont="1" applyFill="1" applyBorder="1" applyAlignment="1">
      <alignment horizontal="center" wrapText="1"/>
    </xf>
    <xf numFmtId="166" fontId="4" fillId="7" borderId="1" xfId="1" applyNumberFormat="1" applyFont="1" applyFill="1" applyBorder="1" applyAlignment="1">
      <alignment horizontal="center"/>
    </xf>
    <xf numFmtId="166" fontId="5" fillId="0" borderId="1" xfId="1" applyNumberFormat="1" applyFont="1" applyBorder="1" applyAlignment="1">
      <alignment horizontal="center" wrapText="1"/>
    </xf>
    <xf numFmtId="166" fontId="4" fillId="0" borderId="1" xfId="1" applyNumberFormat="1" applyFont="1" applyBorder="1" applyAlignment="1">
      <alignment horizontal="center"/>
    </xf>
    <xf numFmtId="166" fontId="5" fillId="0" borderId="9" xfId="1" applyNumberFormat="1" applyFont="1" applyBorder="1" applyAlignment="1">
      <alignment horizontal="center" vertical="center" wrapText="1"/>
    </xf>
    <xf numFmtId="166" fontId="4" fillId="0" borderId="1" xfId="1" applyNumberFormat="1" applyFont="1" applyBorder="1" applyAlignment="1"/>
    <xf numFmtId="166" fontId="5" fillId="0" borderId="8" xfId="1" applyNumberFormat="1" applyFont="1" applyBorder="1" applyAlignment="1">
      <alignment horizontal="center" vertical="center" wrapText="1"/>
    </xf>
    <xf numFmtId="166" fontId="5" fillId="0" borderId="1" xfId="1" applyNumberFormat="1" applyFont="1" applyFill="1" applyBorder="1" applyAlignment="1">
      <alignment horizontal="right"/>
    </xf>
    <xf numFmtId="166" fontId="5" fillId="11" borderId="1" xfId="1" applyNumberFormat="1" applyFont="1" applyFill="1" applyBorder="1" applyAlignment="1">
      <alignment horizontal="center" vertical="top"/>
    </xf>
    <xf numFmtId="166" fontId="4" fillId="11" borderId="1" xfId="1" applyNumberFormat="1" applyFont="1" applyFill="1" applyBorder="1" applyAlignment="1">
      <alignment horizontal="right" vertical="top"/>
    </xf>
    <xf numFmtId="166" fontId="5" fillId="15" borderId="1" xfId="1" applyNumberFormat="1" applyFont="1" applyFill="1" applyBorder="1" applyAlignment="1">
      <alignment horizontal="center" vertical="top"/>
    </xf>
    <xf numFmtId="166" fontId="4" fillId="7" borderId="1" xfId="1" applyNumberFormat="1" applyFont="1" applyFill="1" applyBorder="1" applyAlignment="1">
      <alignment horizontal="right" vertical="top"/>
    </xf>
    <xf numFmtId="166" fontId="4" fillId="0" borderId="1" xfId="1" applyNumberFormat="1" applyFont="1" applyBorder="1" applyAlignment="1">
      <alignment vertical="top"/>
    </xf>
    <xf numFmtId="166" fontId="4" fillId="0" borderId="1" xfId="1" applyNumberFormat="1" applyFont="1" applyBorder="1" applyAlignment="1">
      <alignment horizontal="right" vertical="top"/>
    </xf>
    <xf numFmtId="166" fontId="16" fillId="0" borderId="7" xfId="1" applyNumberFormat="1" applyFont="1" applyFill="1" applyBorder="1" applyAlignment="1" applyProtection="1">
      <alignment horizontal="right" vertical="center" wrapText="1"/>
      <protection locked="0"/>
    </xf>
    <xf numFmtId="166" fontId="5" fillId="0" borderId="1" xfId="1" applyNumberFormat="1" applyFont="1" applyBorder="1" applyAlignment="1">
      <alignment horizontal="center" vertical="top" wrapText="1"/>
    </xf>
    <xf numFmtId="166" fontId="16" fillId="0" borderId="7" xfId="1" applyNumberFormat="1" applyFont="1" applyFill="1" applyBorder="1" applyAlignment="1" applyProtection="1">
      <alignment horizontal="right" vertical="center"/>
      <protection locked="0"/>
    </xf>
    <xf numFmtId="166" fontId="16" fillId="0" borderId="7" xfId="1" applyNumberFormat="1" applyFont="1" applyFill="1" applyBorder="1" applyAlignment="1">
      <alignment horizontal="right" vertical="top" wrapText="1"/>
    </xf>
    <xf numFmtId="166" fontId="4" fillId="15" borderId="1" xfId="1" applyNumberFormat="1" applyFont="1" applyFill="1" applyBorder="1" applyAlignment="1">
      <alignment horizontal="right" vertical="top"/>
    </xf>
    <xf numFmtId="166" fontId="16" fillId="0" borderId="7" xfId="1" applyNumberFormat="1" applyFont="1" applyBorder="1" applyAlignment="1" applyProtection="1">
      <alignment horizontal="right" vertical="center"/>
      <protection locked="0"/>
    </xf>
    <xf numFmtId="166" fontId="5" fillId="0" borderId="1" xfId="1" applyNumberFormat="1" applyFont="1" applyBorder="1" applyAlignment="1">
      <alignment vertical="top"/>
    </xf>
    <xf numFmtId="166" fontId="4" fillId="11" borderId="7" xfId="1" applyNumberFormat="1" applyFont="1" applyFill="1" applyBorder="1" applyAlignment="1">
      <alignment wrapText="1"/>
    </xf>
    <xf numFmtId="166" fontId="4" fillId="12" borderId="7" xfId="1" applyNumberFormat="1" applyFont="1" applyFill="1" applyBorder="1" applyAlignment="1">
      <alignment horizontal="right" wrapText="1"/>
    </xf>
    <xf numFmtId="166" fontId="5" fillId="6" borderId="7" xfId="1" applyNumberFormat="1" applyFont="1" applyFill="1" applyBorder="1"/>
    <xf numFmtId="166" fontId="5" fillId="7" borderId="7" xfId="1" applyNumberFormat="1" applyFont="1" applyFill="1" applyBorder="1" applyAlignment="1">
      <alignment horizontal="right" wrapText="1"/>
    </xf>
    <xf numFmtId="166" fontId="16" fillId="0" borderId="1" xfId="1" applyNumberFormat="1" applyFont="1" applyFill="1" applyBorder="1" applyAlignment="1">
      <alignment horizontal="right"/>
    </xf>
    <xf numFmtId="166" fontId="5" fillId="7" borderId="5" xfId="1" applyNumberFormat="1" applyFont="1" applyFill="1" applyBorder="1" applyAlignment="1">
      <alignment horizontal="right"/>
    </xf>
    <xf numFmtId="166" fontId="5" fillId="7" borderId="9" xfId="1" applyNumberFormat="1" applyFont="1" applyFill="1" applyBorder="1" applyAlignment="1">
      <alignment horizontal="right" wrapText="1"/>
    </xf>
    <xf numFmtId="166" fontId="13" fillId="0" borderId="1" xfId="1" applyNumberFormat="1" applyFont="1" applyFill="1" applyBorder="1" applyAlignment="1">
      <alignment horizontal="right"/>
    </xf>
    <xf numFmtId="166" fontId="22" fillId="0" borderId="1" xfId="1" applyNumberFormat="1" applyFont="1" applyBorder="1" applyAlignment="1">
      <alignment horizontal="right" wrapText="1"/>
    </xf>
    <xf numFmtId="166" fontId="4" fillId="14" borderId="1" xfId="1" applyNumberFormat="1" applyFont="1" applyFill="1" applyBorder="1" applyAlignment="1">
      <alignment horizontal="right"/>
    </xf>
    <xf numFmtId="166" fontId="4" fillId="14" borderId="7" xfId="1" applyNumberFormat="1" applyFont="1" applyFill="1" applyBorder="1" applyAlignment="1">
      <alignment horizontal="right" wrapText="1"/>
    </xf>
    <xf numFmtId="166" fontId="4" fillId="7" borderId="1" xfId="1" applyNumberFormat="1" applyFont="1" applyFill="1" applyBorder="1" applyAlignment="1">
      <alignment horizontal="right"/>
    </xf>
    <xf numFmtId="166" fontId="4" fillId="7" borderId="7" xfId="1" applyNumberFormat="1" applyFont="1" applyFill="1" applyBorder="1" applyAlignment="1">
      <alignment horizontal="right" wrapText="1"/>
    </xf>
    <xf numFmtId="166" fontId="22" fillId="0" borderId="7" xfId="1" applyNumberFormat="1" applyFont="1" applyBorder="1" applyAlignment="1">
      <alignment horizontal="right" wrapText="1"/>
    </xf>
    <xf numFmtId="166" fontId="16" fillId="0" borderId="7" xfId="0" applyNumberFormat="1" applyFont="1" applyBorder="1" applyAlignment="1">
      <alignment horizontal="right" wrapText="1"/>
    </xf>
    <xf numFmtId="166" fontId="16" fillId="0" borderId="5" xfId="1" applyNumberFormat="1" applyFont="1" applyFill="1" applyBorder="1" applyAlignment="1">
      <alignment horizontal="right"/>
    </xf>
    <xf numFmtId="166" fontId="16" fillId="0" borderId="9" xfId="0" applyNumberFormat="1" applyFont="1" applyBorder="1" applyAlignment="1">
      <alignment horizontal="right" wrapText="1"/>
    </xf>
    <xf numFmtId="166" fontId="16" fillId="0" borderId="1" xfId="0" applyNumberFormat="1" applyFont="1" applyBorder="1" applyAlignment="1">
      <alignment horizontal="right" wrapText="1"/>
    </xf>
    <xf numFmtId="166" fontId="4" fillId="7" borderId="1" xfId="1" applyNumberFormat="1" applyFont="1" applyFill="1" applyBorder="1" applyAlignment="1">
      <alignment horizontal="right" wrapText="1"/>
    </xf>
    <xf numFmtId="166" fontId="16" fillId="0" borderId="1" xfId="1" applyNumberFormat="1" applyFont="1" applyBorder="1" applyAlignment="1">
      <alignment horizontal="right"/>
    </xf>
    <xf numFmtId="166" fontId="16" fillId="0" borderId="1" xfId="1" applyNumberFormat="1" applyFont="1" applyBorder="1" applyAlignment="1">
      <alignment horizontal="center"/>
    </xf>
    <xf numFmtId="166" fontId="16" fillId="0" borderId="1" xfId="1" applyNumberFormat="1" applyFont="1" applyBorder="1" applyAlignment="1">
      <alignment horizontal="right" wrapText="1"/>
    </xf>
    <xf numFmtId="166" fontId="16" fillId="7" borderId="1" xfId="1" applyNumberFormat="1" applyFont="1" applyFill="1" applyBorder="1" applyAlignment="1">
      <alignment horizontal="right"/>
    </xf>
    <xf numFmtId="166" fontId="17" fillId="7" borderId="1" xfId="0" applyNumberFormat="1" applyFont="1" applyFill="1" applyBorder="1" applyAlignment="1">
      <alignment horizontal="right" wrapText="1"/>
    </xf>
    <xf numFmtId="166" fontId="5" fillId="14" borderId="6" xfId="1" applyNumberFormat="1" applyFont="1" applyFill="1" applyBorder="1" applyAlignment="1">
      <alignment horizontal="center" wrapText="1"/>
    </xf>
    <xf numFmtId="166" fontId="4" fillId="14" borderId="6" xfId="1" applyNumberFormat="1" applyFont="1" applyFill="1" applyBorder="1" applyAlignment="1">
      <alignment horizontal="right"/>
    </xf>
    <xf numFmtId="166" fontId="16" fillId="0" borderId="5" xfId="1" applyNumberFormat="1" applyFont="1" applyBorder="1" applyAlignment="1">
      <alignment horizontal="right" wrapText="1"/>
    </xf>
    <xf numFmtId="166" fontId="4" fillId="7" borderId="1" xfId="1" applyNumberFormat="1" applyFont="1" applyFill="1" applyBorder="1" applyAlignment="1">
      <alignment horizontal="center" wrapText="1"/>
    </xf>
    <xf numFmtId="166" fontId="13" fillId="0" borderId="1" xfId="1" applyNumberFormat="1" applyFont="1" applyBorder="1" applyAlignment="1">
      <alignment horizontal="center" wrapText="1"/>
    </xf>
    <xf numFmtId="166" fontId="13" fillId="0" borderId="1" xfId="1" applyNumberFormat="1" applyFont="1" applyBorder="1" applyAlignment="1">
      <alignment horizontal="center"/>
    </xf>
    <xf numFmtId="166" fontId="16" fillId="0" borderId="6" xfId="1" applyNumberFormat="1" applyFont="1" applyFill="1" applyBorder="1" applyAlignment="1">
      <alignment horizontal="right"/>
    </xf>
    <xf numFmtId="166" fontId="5" fillId="7" borderId="6" xfId="1" applyNumberFormat="1" applyFont="1" applyFill="1" applyBorder="1" applyAlignment="1">
      <alignment horizontal="right"/>
    </xf>
    <xf numFmtId="166" fontId="4" fillId="7" borderId="8" xfId="1" applyNumberFormat="1" applyFont="1" applyFill="1" applyBorder="1" applyAlignment="1">
      <alignment horizontal="right" wrapText="1"/>
    </xf>
    <xf numFmtId="166" fontId="5" fillId="0" borderId="0" xfId="1" applyNumberFormat="1" applyFont="1" applyFill="1" applyBorder="1" applyAlignment="1">
      <alignment horizontal="right"/>
    </xf>
    <xf numFmtId="166" fontId="4" fillId="0" borderId="7" xfId="1" applyNumberFormat="1" applyFont="1" applyBorder="1" applyAlignment="1">
      <alignment horizontal="right" wrapText="1"/>
    </xf>
    <xf numFmtId="166" fontId="12" fillId="8" borderId="7" xfId="1" applyNumberFormat="1" applyFont="1" applyFill="1" applyBorder="1" applyAlignment="1">
      <alignment horizontal="center"/>
    </xf>
    <xf numFmtId="166" fontId="13" fillId="0" borderId="7" xfId="1" applyNumberFormat="1" applyFont="1" applyBorder="1" applyAlignment="1">
      <alignment horizontal="right" wrapText="1"/>
    </xf>
    <xf numFmtId="166" fontId="16" fillId="8" borderId="7" xfId="1" applyNumberFormat="1" applyFont="1" applyFill="1" applyBorder="1" applyAlignment="1">
      <alignment horizontal="right" wrapText="1"/>
    </xf>
    <xf numFmtId="166" fontId="4" fillId="14" borderId="1" xfId="1" applyNumberFormat="1" applyFont="1" applyFill="1" applyBorder="1" applyAlignment="1" applyProtection="1">
      <alignment horizontal="center" vertical="top" wrapText="1"/>
      <protection locked="0"/>
    </xf>
    <xf numFmtId="166" fontId="4" fillId="7" borderId="1" xfId="1" applyNumberFormat="1" applyFont="1" applyFill="1" applyBorder="1" applyAlignment="1" applyProtection="1">
      <alignment horizontal="center" vertical="center" wrapText="1"/>
      <protection locked="0"/>
    </xf>
    <xf numFmtId="166" fontId="5" fillId="0" borderId="1" xfId="1" applyNumberFormat="1" applyFont="1" applyFill="1" applyBorder="1" applyAlignment="1" applyProtection="1">
      <alignment horizontal="center" vertical="center" wrapText="1"/>
      <protection locked="0"/>
    </xf>
    <xf numFmtId="166" fontId="5" fillId="0" borderId="1" xfId="1" applyNumberFormat="1" applyFont="1" applyFill="1" applyBorder="1" applyAlignment="1">
      <alignment horizontal="left" vertical="top" wrapText="1"/>
    </xf>
    <xf numFmtId="166" fontId="5" fillId="7" borderId="1" xfId="1" applyNumberFormat="1" applyFont="1" applyFill="1" applyBorder="1" applyAlignment="1">
      <alignment horizontal="center" vertical="center"/>
    </xf>
    <xf numFmtId="166" fontId="4" fillId="7" borderId="1" xfId="1" applyNumberFormat="1" applyFont="1" applyFill="1" applyBorder="1" applyAlignment="1"/>
    <xf numFmtId="166" fontId="5" fillId="0" borderId="1" xfId="1" applyNumberFormat="1" applyFont="1" applyBorder="1" applyAlignment="1">
      <alignment horizontal="center" vertical="center" wrapText="1"/>
    </xf>
    <xf numFmtId="166" fontId="5" fillId="0" borderId="1" xfId="1" applyNumberFormat="1" applyFont="1" applyBorder="1" applyAlignment="1">
      <alignment wrapText="1"/>
    </xf>
    <xf numFmtId="166" fontId="5" fillId="0" borderId="1" xfId="1" applyNumberFormat="1" applyFont="1" applyBorder="1" applyAlignment="1">
      <alignment vertical="top" wrapText="1"/>
    </xf>
    <xf numFmtId="166" fontId="5" fillId="3" borderId="1" xfId="1" applyNumberFormat="1" applyFont="1" applyFill="1" applyBorder="1" applyAlignment="1">
      <alignment vertical="center" wrapText="1"/>
    </xf>
    <xf numFmtId="166" fontId="5" fillId="3" borderId="1" xfId="1" applyNumberFormat="1" applyFont="1" applyFill="1" applyBorder="1" applyAlignment="1">
      <alignment horizontal="right" vertical="center" wrapText="1"/>
    </xf>
    <xf numFmtId="166" fontId="5" fillId="0" borderId="1" xfId="1" applyNumberFormat="1" applyFont="1" applyBorder="1" applyAlignment="1">
      <alignment horizontal="right" vertical="top" wrapText="1"/>
    </xf>
    <xf numFmtId="166" fontId="5" fillId="3" borderId="1" xfId="1" applyNumberFormat="1" applyFont="1" applyFill="1" applyBorder="1" applyAlignment="1" applyProtection="1">
      <alignment horizontal="center" vertical="center" wrapText="1"/>
      <protection locked="0"/>
    </xf>
    <xf numFmtId="166" fontId="5" fillId="7" borderId="1" xfId="1" applyNumberFormat="1" applyFont="1" applyFill="1" applyBorder="1" applyAlignment="1">
      <alignment horizontal="center" vertical="top"/>
    </xf>
    <xf numFmtId="166" fontId="5" fillId="10" borderId="1" xfId="1" applyNumberFormat="1" applyFont="1" applyFill="1" applyBorder="1" applyAlignment="1">
      <alignment horizontal="center" wrapText="1"/>
    </xf>
    <xf numFmtId="166" fontId="4" fillId="10" borderId="1" xfId="1" applyNumberFormat="1" applyFont="1" applyFill="1" applyBorder="1" applyAlignment="1">
      <alignment horizontal="right"/>
    </xf>
    <xf numFmtId="166" fontId="5" fillId="0" borderId="1" xfId="1" applyNumberFormat="1" applyFont="1" applyBorder="1" applyAlignment="1">
      <alignment horizontal="right"/>
    </xf>
    <xf numFmtId="166" fontId="5" fillId="0" borderId="1" xfId="1" applyNumberFormat="1" applyFont="1" applyBorder="1"/>
    <xf numFmtId="166" fontId="4" fillId="0" borderId="1" xfId="1" applyNumberFormat="1" applyFont="1" applyBorder="1" applyAlignment="1">
      <alignment horizontal="right" wrapText="1"/>
    </xf>
    <xf numFmtId="166" fontId="5" fillId="8" borderId="1" xfId="1" applyNumberFormat="1" applyFont="1" applyFill="1" applyBorder="1" applyAlignment="1">
      <alignment horizontal="center"/>
    </xf>
    <xf numFmtId="166" fontId="5" fillId="8" borderId="1" xfId="1" applyNumberFormat="1" applyFont="1" applyFill="1" applyBorder="1" applyAlignment="1">
      <alignment horizontal="center" wrapText="1"/>
    </xf>
    <xf numFmtId="166" fontId="5" fillId="0" borderId="1" xfId="1" applyNumberFormat="1" applyFont="1" applyBorder="1" applyAlignment="1">
      <alignment horizontal="center" vertical="top"/>
    </xf>
    <xf numFmtId="0" fontId="0" fillId="0" borderId="0" xfId="0" applyAlignment="1">
      <alignment horizontal="center" vertical="center"/>
    </xf>
    <xf numFmtId="0" fontId="30" fillId="2" borderId="1" xfId="0" applyFont="1" applyFill="1" applyBorder="1" applyAlignment="1">
      <alignment vertical="top" wrapText="1"/>
    </xf>
    <xf numFmtId="0" fontId="31" fillId="15" borderId="1" xfId="2" applyFont="1" applyFill="1" applyBorder="1" applyAlignment="1">
      <alignment horizontal="right" vertical="center" wrapText="1"/>
    </xf>
    <xf numFmtId="0" fontId="31" fillId="15" borderId="1" xfId="2" applyFont="1" applyFill="1" applyBorder="1" applyAlignment="1">
      <alignment horizontal="left" vertical="top" wrapText="1"/>
    </xf>
    <xf numFmtId="2" fontId="31" fillId="15" borderId="1" xfId="2" applyNumberFormat="1" applyFont="1" applyFill="1" applyBorder="1" applyAlignment="1">
      <alignment horizontal="center" vertical="center"/>
    </xf>
    <xf numFmtId="0" fontId="31" fillId="15" borderId="1" xfId="2" applyFont="1" applyFill="1" applyBorder="1" applyAlignment="1">
      <alignment horizontal="center" vertical="center"/>
    </xf>
    <xf numFmtId="44" fontId="31" fillId="15" borderId="1" xfId="1" applyFont="1" applyFill="1" applyBorder="1" applyAlignment="1" applyProtection="1">
      <alignment horizontal="center" vertical="center"/>
      <protection locked="0"/>
    </xf>
    <xf numFmtId="0" fontId="32" fillId="0" borderId="1" xfId="0" applyFont="1" applyBorder="1" applyAlignment="1">
      <alignment vertical="top" wrapText="1"/>
    </xf>
    <xf numFmtId="2" fontId="30" fillId="0" borderId="1" xfId="0" applyNumberFormat="1" applyFont="1" applyBorder="1" applyAlignment="1">
      <alignment horizontal="center" vertical="center"/>
    </xf>
    <xf numFmtId="0" fontId="30" fillId="0" borderId="1" xfId="0" applyFont="1" applyBorder="1" applyAlignment="1">
      <alignment horizontal="center" vertical="center"/>
    </xf>
    <xf numFmtId="44" fontId="30" fillId="0" borderId="1" xfId="1" applyFont="1" applyBorder="1" applyAlignment="1" applyProtection="1">
      <alignment horizontal="center" vertical="center"/>
      <protection locked="0"/>
    </xf>
    <xf numFmtId="0" fontId="30" fillId="0" borderId="1" xfId="0" applyFont="1" applyBorder="1" applyAlignment="1">
      <alignment horizontal="center" vertical="center" wrapText="1"/>
    </xf>
    <xf numFmtId="0" fontId="30" fillId="0" borderId="1" xfId="0" applyFont="1" applyBorder="1" applyAlignment="1">
      <alignment vertical="top" wrapText="1"/>
    </xf>
    <xf numFmtId="44" fontId="30" fillId="0" borderId="1" xfId="1" applyFont="1" applyBorder="1" applyAlignment="1" applyProtection="1">
      <alignment horizontal="center" vertical="center" wrapText="1"/>
      <protection locked="0"/>
    </xf>
    <xf numFmtId="0" fontId="29" fillId="0" borderId="1" xfId="0" applyFont="1" applyBorder="1"/>
    <xf numFmtId="0" fontId="34" fillId="0" borderId="1" xfId="0" applyFont="1" applyBorder="1" applyAlignment="1">
      <alignment vertical="top" wrapText="1"/>
    </xf>
    <xf numFmtId="0" fontId="30" fillId="3" borderId="1" xfId="0" applyFont="1" applyFill="1" applyBorder="1" applyAlignment="1">
      <alignment vertical="top" wrapText="1"/>
    </xf>
    <xf numFmtId="2" fontId="30" fillId="3" borderId="1" xfId="0" applyNumberFormat="1" applyFont="1" applyFill="1" applyBorder="1" applyAlignment="1">
      <alignment horizontal="center" vertical="center"/>
    </xf>
    <xf numFmtId="0" fontId="30" fillId="3" borderId="1" xfId="0" applyFont="1" applyFill="1" applyBorder="1" applyAlignment="1">
      <alignment horizontal="center" vertical="center"/>
    </xf>
    <xf numFmtId="0" fontId="31" fillId="0" borderId="1" xfId="0" applyFont="1" applyBorder="1" applyAlignment="1">
      <alignment vertical="top"/>
    </xf>
    <xf numFmtId="164" fontId="30" fillId="0" borderId="1" xfId="0" applyNumberFormat="1" applyFont="1" applyBorder="1" applyAlignment="1">
      <alignment horizontal="center" vertical="center" wrapText="1"/>
    </xf>
    <xf numFmtId="0" fontId="35" fillId="0" borderId="1" xfId="0" applyFont="1" applyBorder="1" applyAlignment="1">
      <alignment vertical="top" wrapText="1"/>
    </xf>
    <xf numFmtId="2" fontId="30"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44" fontId="30" fillId="8" borderId="1" xfId="1" applyFont="1" applyFill="1" applyBorder="1" applyAlignment="1" applyProtection="1">
      <alignment horizontal="center" vertical="center" wrapText="1"/>
      <protection locked="0"/>
    </xf>
    <xf numFmtId="0" fontId="32" fillId="0" borderId="1" xfId="0" applyFont="1" applyBorder="1" applyAlignment="1">
      <alignment vertical="top"/>
    </xf>
    <xf numFmtId="0" fontId="30" fillId="3" borderId="1" xfId="0" applyFont="1" applyFill="1" applyBorder="1" applyAlignment="1">
      <alignment wrapText="1"/>
    </xf>
    <xf numFmtId="44" fontId="30" fillId="0" borderId="1" xfId="1" applyFont="1" applyFill="1" applyBorder="1" applyAlignment="1" applyProtection="1">
      <alignment horizontal="center" vertical="center"/>
      <protection locked="0"/>
    </xf>
    <xf numFmtId="0" fontId="30" fillId="4" borderId="1" xfId="0" applyFont="1" applyFill="1" applyBorder="1" applyAlignment="1">
      <alignment horizontal="left" vertical="top" wrapText="1"/>
    </xf>
    <xf numFmtId="0" fontId="30" fillId="8" borderId="1" xfId="0" applyFont="1" applyFill="1" applyBorder="1" applyAlignment="1">
      <alignment horizontal="center" vertical="center"/>
    </xf>
    <xf numFmtId="0" fontId="30" fillId="13" borderId="1" xfId="0" applyFont="1" applyFill="1" applyBorder="1" applyAlignment="1">
      <alignment horizontal="left" vertical="top" wrapText="1"/>
    </xf>
    <xf numFmtId="164" fontId="31" fillId="0" borderId="1" xfId="0" applyNumberFormat="1" applyFont="1" applyBorder="1" applyAlignment="1">
      <alignment horizontal="center" vertical="center" wrapText="1"/>
    </xf>
    <xf numFmtId="0" fontId="29" fillId="0" borderId="1" xfId="0" applyFont="1" applyBorder="1" applyAlignment="1">
      <alignment wrapText="1"/>
    </xf>
    <xf numFmtId="0" fontId="31" fillId="0" borderId="1" xfId="0" applyFont="1" applyBorder="1" applyAlignment="1">
      <alignment vertical="top" wrapText="1"/>
    </xf>
    <xf numFmtId="44" fontId="30" fillId="3" borderId="1" xfId="1" applyFont="1" applyFill="1" applyBorder="1" applyAlignment="1" applyProtection="1">
      <alignment horizontal="center" vertical="center"/>
      <protection locked="0"/>
    </xf>
    <xf numFmtId="0" fontId="30" fillId="0" borderId="1" xfId="0" applyFont="1" applyBorder="1" applyAlignment="1">
      <alignment vertical="top"/>
    </xf>
    <xf numFmtId="166" fontId="31" fillId="11" borderId="1" xfId="1" applyNumberFormat="1" applyFont="1" applyFill="1" applyBorder="1" applyAlignment="1" applyProtection="1">
      <alignment horizontal="center" vertical="center"/>
      <protection locked="0"/>
    </xf>
    <xf numFmtId="166" fontId="30" fillId="0" borderId="1" xfId="1" applyNumberFormat="1" applyFont="1" applyBorder="1" applyAlignment="1" applyProtection="1">
      <alignment horizontal="center" vertical="center"/>
      <protection locked="0"/>
    </xf>
    <xf numFmtId="166" fontId="30" fillId="0" borderId="1" xfId="1" applyNumberFormat="1" applyFont="1" applyBorder="1" applyAlignment="1" applyProtection="1">
      <alignment horizontal="center" vertical="center" wrapText="1"/>
      <protection locked="0"/>
    </xf>
    <xf numFmtId="166" fontId="30" fillId="4" borderId="1" xfId="1" applyNumberFormat="1" applyFont="1" applyFill="1" applyBorder="1" applyAlignment="1" applyProtection="1">
      <alignment horizontal="center" vertical="center" wrapText="1"/>
      <protection locked="0"/>
    </xf>
    <xf numFmtId="166" fontId="30" fillId="11" borderId="1" xfId="1" applyNumberFormat="1" applyFont="1" applyFill="1" applyBorder="1" applyAlignment="1" applyProtection="1">
      <alignment horizontal="right" vertical="top"/>
      <protection locked="0"/>
    </xf>
    <xf numFmtId="44" fontId="30" fillId="0" borderId="1" xfId="1" applyFont="1" applyFill="1" applyBorder="1" applyAlignment="1" applyProtection="1">
      <alignment horizontal="center" vertical="top" wrapText="1"/>
      <protection locked="0"/>
    </xf>
    <xf numFmtId="44" fontId="46" fillId="0" borderId="1" xfId="1" applyFont="1" applyFill="1" applyBorder="1" applyAlignment="1" applyProtection="1">
      <alignment horizontal="center" vertical="top" wrapText="1"/>
      <protection locked="0"/>
    </xf>
    <xf numFmtId="44" fontId="31" fillId="7" borderId="1" xfId="1" applyFont="1" applyFill="1" applyBorder="1" applyAlignment="1" applyProtection="1">
      <alignment horizontal="center" vertical="center" wrapText="1"/>
      <protection locked="0"/>
    </xf>
    <xf numFmtId="44" fontId="30" fillId="0" borderId="1" xfId="1" applyFont="1" applyFill="1" applyBorder="1" applyAlignment="1" applyProtection="1">
      <alignment horizontal="center" vertical="center" wrapText="1"/>
      <protection locked="0"/>
    </xf>
    <xf numFmtId="44" fontId="45" fillId="0" borderId="1" xfId="1" applyFont="1" applyBorder="1" applyAlignment="1" applyProtection="1">
      <alignment horizontal="center" vertical="center" wrapText="1"/>
      <protection locked="0"/>
    </xf>
    <xf numFmtId="44" fontId="30" fillId="3" borderId="1" xfId="1" applyFont="1" applyFill="1" applyBorder="1" applyAlignment="1" applyProtection="1">
      <alignment horizontal="center" vertical="center" wrapText="1"/>
      <protection locked="0"/>
    </xf>
    <xf numFmtId="44" fontId="30" fillId="15" borderId="1" xfId="1" applyFont="1" applyFill="1" applyBorder="1" applyAlignment="1" applyProtection="1">
      <alignment horizontal="center" vertical="center"/>
      <protection locked="0"/>
    </xf>
    <xf numFmtId="0" fontId="31" fillId="0" borderId="1" xfId="0" applyFont="1" applyBorder="1" applyAlignment="1" applyProtection="1">
      <alignment horizontal="left" vertical="top" wrapText="1"/>
      <protection locked="0"/>
    </xf>
    <xf numFmtId="44" fontId="31" fillId="9" borderId="1" xfId="1" applyFont="1" applyFill="1" applyBorder="1" applyAlignment="1" applyProtection="1">
      <alignment horizontal="right" vertical="top"/>
      <protection locked="0"/>
    </xf>
    <xf numFmtId="0" fontId="31" fillId="0" borderId="1" xfId="2" applyFont="1" applyBorder="1" applyAlignment="1" applyProtection="1">
      <alignment horizontal="left" vertical="top" wrapText="1"/>
      <protection locked="0"/>
    </xf>
    <xf numFmtId="44" fontId="30" fillId="0" borderId="1" xfId="1" applyFont="1" applyBorder="1" applyAlignment="1" applyProtection="1">
      <alignment horizontal="right" vertical="top"/>
      <protection locked="0"/>
    </xf>
    <xf numFmtId="44" fontId="30" fillId="20" borderId="1" xfId="1" applyFont="1" applyFill="1" applyBorder="1" applyAlignment="1" applyProtection="1">
      <alignment horizontal="left" vertical="top" wrapText="1"/>
      <protection locked="0"/>
    </xf>
    <xf numFmtId="44" fontId="29" fillId="15" borderId="1" xfId="1" applyFont="1" applyFill="1" applyBorder="1" applyAlignment="1" applyProtection="1">
      <alignment horizontal="center" vertical="top"/>
      <protection locked="0"/>
    </xf>
    <xf numFmtId="44" fontId="30" fillId="0" borderId="1" xfId="1" applyFont="1" applyFill="1" applyBorder="1" applyAlignment="1" applyProtection="1">
      <alignment horizontal="left" vertical="top"/>
      <protection locked="0"/>
    </xf>
    <xf numFmtId="44" fontId="33" fillId="3" borderId="1" xfId="1" applyFont="1" applyFill="1" applyBorder="1" applyAlignment="1" applyProtection="1">
      <alignment horizontal="right" vertical="top" wrapText="1"/>
      <protection locked="0"/>
    </xf>
    <xf numFmtId="44" fontId="29" fillId="3" borderId="1" xfId="1" applyFont="1" applyFill="1" applyBorder="1" applyAlignment="1" applyProtection="1">
      <alignment horizontal="right" vertical="top"/>
      <protection locked="0"/>
    </xf>
    <xf numFmtId="44" fontId="29" fillId="13" borderId="1" xfId="1" applyFont="1" applyFill="1" applyBorder="1" applyAlignment="1" applyProtection="1">
      <alignment horizontal="right" vertical="top"/>
      <protection locked="0"/>
    </xf>
    <xf numFmtId="44" fontId="33" fillId="13" borderId="1" xfId="1" applyFont="1" applyFill="1" applyBorder="1" applyAlignment="1" applyProtection="1">
      <alignment horizontal="right" vertical="top" wrapText="1"/>
      <protection locked="0"/>
    </xf>
    <xf numFmtId="44" fontId="33" fillId="23" borderId="1" xfId="1" applyFont="1" applyFill="1" applyBorder="1" applyAlignment="1" applyProtection="1">
      <alignment horizontal="right" vertical="top"/>
      <protection locked="0"/>
    </xf>
    <xf numFmtId="44" fontId="29" fillId="3" borderId="1" xfId="1" applyFont="1" applyFill="1" applyBorder="1" applyAlignment="1" applyProtection="1">
      <alignment horizontal="right" vertical="top" wrapText="1"/>
      <protection locked="0"/>
    </xf>
    <xf numFmtId="44" fontId="37" fillId="26" borderId="1" xfId="1" applyFont="1" applyFill="1" applyBorder="1" applyAlignment="1" applyProtection="1">
      <alignment horizontal="right" vertical="top" wrapText="1"/>
      <protection locked="0"/>
    </xf>
    <xf numFmtId="44" fontId="37" fillId="24" borderId="1" xfId="1" applyFont="1" applyFill="1" applyBorder="1" applyAlignment="1" applyProtection="1">
      <alignment horizontal="right" vertical="top" wrapText="1"/>
      <protection locked="0"/>
    </xf>
    <xf numFmtId="44" fontId="33" fillId="0" borderId="1" xfId="1" applyFont="1" applyBorder="1" applyAlignment="1" applyProtection="1">
      <alignment horizontal="center" vertical="top"/>
      <protection locked="0"/>
    </xf>
    <xf numFmtId="44" fontId="29" fillId="0" borderId="1" xfId="1" applyFont="1" applyBorder="1" applyAlignment="1" applyProtection="1">
      <alignment horizontal="right" vertical="top"/>
      <protection locked="0"/>
    </xf>
    <xf numFmtId="44" fontId="29" fillId="0" borderId="1" xfId="1" applyFont="1" applyBorder="1" applyAlignment="1" applyProtection="1">
      <alignment horizontal="center" vertical="top"/>
      <protection locked="0"/>
    </xf>
    <xf numFmtId="44" fontId="33" fillId="25" borderId="1" xfId="1" applyFont="1" applyFill="1" applyBorder="1" applyAlignment="1" applyProtection="1">
      <alignment horizontal="right" vertical="top" wrapText="1"/>
      <protection locked="0"/>
    </xf>
    <xf numFmtId="44" fontId="31" fillId="11" borderId="1" xfId="1" applyFont="1" applyFill="1" applyBorder="1" applyAlignment="1" applyProtection="1">
      <alignment horizontal="center" vertical="top" wrapText="1"/>
      <protection locked="0"/>
    </xf>
    <xf numFmtId="44" fontId="31" fillId="7" borderId="1" xfId="1" applyFont="1" applyFill="1" applyBorder="1" applyAlignment="1" applyProtection="1">
      <alignment horizontal="right" vertical="top" wrapText="1"/>
      <protection locked="0"/>
    </xf>
    <xf numFmtId="44" fontId="30" fillId="3" borderId="1" xfId="1" applyFont="1" applyFill="1" applyBorder="1" applyAlignment="1" applyProtection="1">
      <alignment horizontal="right" vertical="top"/>
      <protection locked="0"/>
    </xf>
    <xf numFmtId="44" fontId="32" fillId="7" borderId="1" xfId="1" applyFont="1" applyFill="1" applyBorder="1" applyAlignment="1" applyProtection="1">
      <alignment horizontal="right" vertical="top"/>
      <protection locked="0"/>
    </xf>
    <xf numFmtId="44" fontId="30" fillId="0" borderId="1" xfId="1" applyFont="1" applyFill="1" applyBorder="1" applyAlignment="1" applyProtection="1">
      <alignment horizontal="right" vertical="top"/>
      <protection locked="0"/>
    </xf>
    <xf numFmtId="44" fontId="30" fillId="0" borderId="1" xfId="1" applyFont="1" applyFill="1" applyBorder="1" applyAlignment="1" applyProtection="1">
      <alignment horizontal="center" vertical="top"/>
      <protection locked="0"/>
    </xf>
    <xf numFmtId="44" fontId="30" fillId="7" borderId="1" xfId="1" applyFont="1" applyFill="1" applyBorder="1" applyAlignment="1" applyProtection="1">
      <alignment horizontal="center" vertical="top" wrapText="1"/>
      <protection locked="0"/>
    </xf>
    <xf numFmtId="44" fontId="30" fillId="7" borderId="1" xfId="1" applyFont="1" applyFill="1" applyBorder="1" applyAlignment="1" applyProtection="1">
      <alignment horizontal="right" vertical="top"/>
      <protection locked="0"/>
    </xf>
    <xf numFmtId="44" fontId="30" fillId="7" borderId="1" xfId="1" applyFont="1" applyFill="1" applyBorder="1" applyAlignment="1" applyProtection="1">
      <alignment horizontal="center" vertical="top"/>
      <protection locked="0"/>
    </xf>
    <xf numFmtId="44" fontId="30" fillId="0" borderId="1" xfId="1" applyFont="1" applyBorder="1" applyProtection="1">
      <protection locked="0"/>
    </xf>
    <xf numFmtId="44" fontId="31" fillId="14" borderId="1" xfId="1" applyFont="1" applyFill="1" applyBorder="1" applyAlignment="1" applyProtection="1">
      <alignment horizontal="center" vertical="top" wrapText="1"/>
      <protection locked="0"/>
    </xf>
    <xf numFmtId="44" fontId="31" fillId="7" borderId="1" xfId="1" applyFont="1" applyFill="1" applyBorder="1" applyAlignment="1" applyProtection="1">
      <alignment horizontal="center" vertical="top" wrapText="1"/>
      <protection locked="0"/>
    </xf>
    <xf numFmtId="166" fontId="30" fillId="11" borderId="1" xfId="1" applyNumberFormat="1" applyFont="1" applyFill="1" applyBorder="1" applyAlignment="1" applyProtection="1">
      <alignment horizontal="center" vertical="top"/>
      <protection locked="0"/>
    </xf>
    <xf numFmtId="0" fontId="31" fillId="7" borderId="1" xfId="2" applyFont="1" applyFill="1" applyBorder="1" applyAlignment="1" applyProtection="1">
      <alignment wrapText="1"/>
      <protection locked="0"/>
    </xf>
    <xf numFmtId="44" fontId="30" fillId="0" borderId="1" xfId="1" applyFont="1" applyFill="1" applyBorder="1" applyAlignment="1" applyProtection="1">
      <alignment horizontal="left" vertical="top" wrapText="1"/>
      <protection locked="0"/>
    </xf>
    <xf numFmtId="44" fontId="30" fillId="7" borderId="1" xfId="1" applyFont="1" applyFill="1" applyBorder="1" applyAlignment="1" applyProtection="1">
      <alignment horizontal="center" vertical="center" wrapText="1"/>
      <protection locked="0"/>
    </xf>
    <xf numFmtId="44" fontId="31" fillId="7" borderId="1" xfId="1" applyFont="1" applyFill="1" applyBorder="1" applyAlignment="1" applyProtection="1">
      <alignment wrapText="1"/>
      <protection locked="0"/>
    </xf>
    <xf numFmtId="44" fontId="30" fillId="0" borderId="1" xfId="1" applyFont="1" applyBorder="1" applyAlignment="1" applyProtection="1">
      <alignment wrapText="1"/>
      <protection locked="0"/>
    </xf>
    <xf numFmtId="0" fontId="30" fillId="0" borderId="1" xfId="0" applyFont="1" applyBorder="1" applyAlignment="1" applyProtection="1">
      <alignment horizontal="center" wrapText="1"/>
      <protection locked="0"/>
    </xf>
    <xf numFmtId="44" fontId="30" fillId="0" borderId="1" xfId="1" applyFont="1" applyBorder="1" applyAlignment="1" applyProtection="1">
      <alignment horizontal="center" vertical="top" wrapText="1"/>
      <protection locked="0"/>
    </xf>
    <xf numFmtId="44" fontId="30" fillId="3" borderId="1" xfId="1" applyFont="1" applyFill="1" applyBorder="1" applyAlignment="1" applyProtection="1">
      <alignment vertical="center" wrapText="1"/>
      <protection locked="0"/>
    </xf>
    <xf numFmtId="44" fontId="33" fillId="0" borderId="1" xfId="1" applyFont="1" applyBorder="1" applyAlignment="1" applyProtection="1">
      <alignment horizontal="center" vertical="top" wrapText="1"/>
      <protection locked="0"/>
    </xf>
    <xf numFmtId="44" fontId="29" fillId="7" borderId="1" xfId="1" applyFont="1" applyFill="1" applyBorder="1" applyAlignment="1" applyProtection="1">
      <alignment horizontal="center" vertical="top" wrapText="1"/>
      <protection locked="0"/>
    </xf>
    <xf numFmtId="44" fontId="29" fillId="0" borderId="1" xfId="1" applyFont="1" applyBorder="1" applyAlignment="1" applyProtection="1">
      <alignment horizontal="right" vertical="top" wrapText="1"/>
      <protection locked="0"/>
    </xf>
    <xf numFmtId="44" fontId="29" fillId="0" borderId="1" xfId="1" applyFont="1" applyBorder="1" applyAlignment="1" applyProtection="1">
      <alignment horizontal="center" vertical="top" wrapText="1"/>
      <protection locked="0"/>
    </xf>
    <xf numFmtId="0" fontId="30" fillId="10" borderId="1" xfId="0" applyFont="1" applyFill="1" applyBorder="1" applyAlignment="1" applyProtection="1">
      <alignment horizontal="center" wrapText="1"/>
      <protection locked="0"/>
    </xf>
    <xf numFmtId="44" fontId="30" fillId="0" borderId="1" xfId="1" applyFont="1" applyBorder="1" applyAlignment="1" applyProtection="1">
      <alignment horizontal="center" wrapText="1"/>
      <protection locked="0"/>
    </xf>
    <xf numFmtId="44" fontId="30" fillId="0" borderId="1" xfId="1" applyFont="1" applyBorder="1" applyAlignment="1" applyProtection="1">
      <alignment horizontal="right" wrapText="1"/>
      <protection locked="0"/>
    </xf>
    <xf numFmtId="44" fontId="30" fillId="8" borderId="1" xfId="1" applyFont="1" applyFill="1" applyBorder="1" applyAlignment="1" applyProtection="1">
      <alignment horizontal="center" wrapText="1"/>
      <protection locked="0"/>
    </xf>
    <xf numFmtId="0" fontId="32" fillId="7" borderId="1" xfId="2" applyFont="1" applyFill="1" applyBorder="1" applyAlignment="1" applyProtection="1">
      <alignment wrapText="1"/>
      <protection locked="0"/>
    </xf>
    <xf numFmtId="44" fontId="33" fillId="13" borderId="1" xfId="1" applyFont="1" applyFill="1" applyBorder="1" applyAlignment="1" applyProtection="1">
      <alignment horizontal="center" vertical="top" wrapText="1"/>
      <protection locked="0"/>
    </xf>
    <xf numFmtId="44" fontId="33" fillId="8" borderId="1" xfId="1" applyFont="1" applyFill="1" applyBorder="1" applyAlignment="1" applyProtection="1">
      <alignment horizontal="center" vertical="top" wrapText="1"/>
      <protection locked="0"/>
    </xf>
    <xf numFmtId="44" fontId="37" fillId="0" borderId="1" xfId="1" applyFont="1" applyBorder="1" applyAlignment="1" applyProtection="1">
      <alignment horizontal="center" vertical="top"/>
      <protection locked="0"/>
    </xf>
    <xf numFmtId="44" fontId="29" fillId="0" borderId="1" xfId="1" applyFont="1" applyBorder="1" applyAlignment="1" applyProtection="1">
      <alignment vertical="top"/>
      <protection locked="0"/>
    </xf>
    <xf numFmtId="44" fontId="37" fillId="7" borderId="1" xfId="1" applyFont="1" applyFill="1" applyBorder="1" applyAlignment="1" applyProtection="1">
      <alignment vertical="top"/>
      <protection locked="0"/>
    </xf>
    <xf numFmtId="44" fontId="30" fillId="3" borderId="1" xfId="1" applyFont="1" applyFill="1" applyBorder="1" applyAlignment="1" applyProtection="1">
      <alignment horizontal="right" vertical="center"/>
      <protection locked="0"/>
    </xf>
    <xf numFmtId="44" fontId="30" fillId="0" borderId="1" xfId="1" applyFont="1" applyBorder="1" applyAlignment="1" applyProtection="1">
      <alignment horizontal="right" vertical="center"/>
      <protection locked="0"/>
    </xf>
    <xf numFmtId="44" fontId="29" fillId="3" borderId="1" xfId="1" applyFont="1" applyFill="1" applyBorder="1" applyAlignment="1" applyProtection="1">
      <alignment horizontal="right" vertical="center"/>
      <protection locked="0"/>
    </xf>
    <xf numFmtId="166" fontId="30" fillId="7" borderId="1" xfId="1" applyNumberFormat="1" applyFont="1" applyFill="1" applyBorder="1" applyAlignment="1" applyProtection="1">
      <alignment horizontal="center" vertical="top"/>
      <protection locked="0"/>
    </xf>
    <xf numFmtId="44" fontId="29" fillId="0" borderId="1" xfId="1" applyFont="1" applyBorder="1" applyAlignment="1" applyProtection="1">
      <alignment horizontal="right" vertical="center"/>
      <protection locked="0"/>
    </xf>
    <xf numFmtId="44" fontId="29" fillId="7" borderId="1" xfId="1" applyFont="1" applyFill="1" applyBorder="1" applyAlignment="1" applyProtection="1">
      <alignment horizontal="right" vertical="center"/>
      <protection locked="0"/>
    </xf>
    <xf numFmtId="44" fontId="31" fillId="0" borderId="1" xfId="1" applyFont="1" applyBorder="1" applyAlignment="1" applyProtection="1">
      <alignment vertical="top" wrapText="1"/>
      <protection locked="0"/>
    </xf>
    <xf numFmtId="44" fontId="30" fillId="3" borderId="1" xfId="1" applyFont="1" applyFill="1" applyBorder="1" applyAlignment="1" applyProtection="1">
      <alignment horizontal="right" vertical="center" wrapText="1"/>
      <protection locked="0"/>
    </xf>
    <xf numFmtId="44" fontId="29" fillId="0" borderId="1" xfId="1" applyFont="1" applyFill="1" applyBorder="1" applyAlignment="1" applyProtection="1">
      <alignment horizontal="right" vertical="center"/>
      <protection locked="0"/>
    </xf>
    <xf numFmtId="44" fontId="30" fillId="3" borderId="1" xfId="1" applyFont="1" applyFill="1" applyBorder="1" applyAlignment="1" applyProtection="1">
      <alignment wrapText="1"/>
      <protection locked="0"/>
    </xf>
    <xf numFmtId="44" fontId="30" fillId="8" borderId="1" xfId="1" applyFont="1" applyFill="1" applyBorder="1" applyProtection="1">
      <protection locked="0"/>
    </xf>
    <xf numFmtId="44" fontId="30" fillId="8" borderId="1" xfId="1" applyFont="1" applyFill="1" applyBorder="1" applyAlignment="1" applyProtection="1">
      <alignment wrapText="1"/>
      <protection locked="0"/>
    </xf>
    <xf numFmtId="44" fontId="29" fillId="0" borderId="1" xfId="1" applyFont="1" applyBorder="1" applyAlignment="1" applyProtection="1">
      <alignment horizontal="center" vertical="center"/>
      <protection locked="0"/>
    </xf>
    <xf numFmtId="44" fontId="31" fillId="7" borderId="1" xfId="1" applyFont="1" applyFill="1" applyBorder="1" applyAlignment="1" applyProtection="1">
      <alignment horizontal="left" vertical="top" wrapText="1"/>
      <protection locked="0"/>
    </xf>
    <xf numFmtId="44" fontId="30" fillId="0" borderId="1" xfId="1" applyFont="1" applyBorder="1" applyAlignment="1" applyProtection="1">
      <alignment vertical="top" wrapText="1"/>
      <protection locked="0"/>
    </xf>
    <xf numFmtId="44" fontId="30" fillId="0" borderId="1" xfId="1" applyFont="1" applyBorder="1" applyAlignment="1" applyProtection="1">
      <alignment horizontal="right" vertical="center" wrapText="1"/>
      <protection locked="0"/>
    </xf>
    <xf numFmtId="44" fontId="31" fillId="0" borderId="1" xfId="1" applyFont="1" applyBorder="1" applyAlignment="1" applyProtection="1">
      <alignment horizontal="right" vertical="top" wrapText="1"/>
      <protection locked="0"/>
    </xf>
    <xf numFmtId="44" fontId="30" fillId="0" borderId="1" xfId="1" applyFont="1" applyBorder="1" applyAlignment="1" applyProtection="1">
      <alignment horizontal="right" vertical="top" wrapText="1"/>
      <protection locked="0"/>
    </xf>
    <xf numFmtId="44" fontId="32" fillId="0" borderId="1" xfId="1" applyFont="1" applyBorder="1" applyAlignment="1" applyProtection="1">
      <alignment horizontal="right" wrapText="1"/>
      <protection locked="0"/>
    </xf>
    <xf numFmtId="44" fontId="31" fillId="0" borderId="1" xfId="1" applyFont="1" applyBorder="1" applyAlignment="1" applyProtection="1">
      <alignment horizontal="right" wrapText="1"/>
      <protection locked="0"/>
    </xf>
    <xf numFmtId="44" fontId="30" fillId="0" borderId="1" xfId="1" applyFont="1" applyBorder="1" applyAlignment="1" applyProtection="1">
      <alignment vertical="top"/>
      <protection locked="0"/>
    </xf>
    <xf numFmtId="44" fontId="30" fillId="4" borderId="1" xfId="1" applyFont="1" applyFill="1" applyBorder="1" applyAlignment="1" applyProtection="1">
      <alignment vertical="top" wrapText="1"/>
      <protection locked="0"/>
    </xf>
    <xf numFmtId="44" fontId="30" fillId="3" borderId="1" xfId="1" applyFont="1" applyFill="1" applyBorder="1" applyAlignment="1" applyProtection="1">
      <alignment vertical="top"/>
      <protection locked="0"/>
    </xf>
    <xf numFmtId="44" fontId="30" fillId="4" borderId="1" xfId="1" applyFont="1" applyFill="1" applyBorder="1" applyAlignment="1" applyProtection="1">
      <alignment horizontal="center" vertical="top" wrapText="1"/>
      <protection locked="0"/>
    </xf>
    <xf numFmtId="44" fontId="32" fillId="3" borderId="1" xfId="1" applyFont="1" applyFill="1" applyBorder="1" applyAlignment="1" applyProtection="1">
      <alignment vertical="top"/>
      <protection locked="0"/>
    </xf>
    <xf numFmtId="44" fontId="30" fillId="0" borderId="1" xfId="1" applyFont="1" applyBorder="1" applyAlignment="1" applyProtection="1">
      <alignment vertical="center"/>
      <protection locked="0"/>
    </xf>
    <xf numFmtId="44" fontId="30" fillId="0" borderId="1" xfId="1" applyFont="1" applyFill="1" applyBorder="1" applyAlignment="1" applyProtection="1">
      <alignment vertical="center"/>
      <protection locked="0"/>
    </xf>
    <xf numFmtId="44" fontId="31" fillId="7" borderId="1" xfId="1" applyFont="1" applyFill="1" applyBorder="1" applyAlignment="1" applyProtection="1">
      <alignment vertical="center"/>
      <protection locked="0"/>
    </xf>
    <xf numFmtId="44" fontId="30" fillId="0" borderId="1" xfId="1" applyFont="1" applyFill="1" applyBorder="1" applyAlignment="1" applyProtection="1">
      <alignment vertical="top"/>
      <protection locked="0"/>
    </xf>
    <xf numFmtId="44" fontId="31" fillId="3" borderId="1" xfId="1" applyFont="1" applyFill="1" applyBorder="1" applyAlignment="1" applyProtection="1">
      <alignment vertical="center"/>
      <protection locked="0"/>
    </xf>
    <xf numFmtId="44" fontId="30" fillId="3" borderId="1" xfId="1" applyFont="1" applyFill="1" applyBorder="1" applyAlignment="1" applyProtection="1">
      <alignment vertical="center"/>
      <protection locked="0"/>
    </xf>
    <xf numFmtId="44" fontId="30" fillId="11" borderId="1" xfId="1" applyFont="1" applyFill="1" applyBorder="1" applyAlignment="1" applyProtection="1">
      <alignment horizontal="left" vertical="top"/>
      <protection locked="0"/>
    </xf>
    <xf numFmtId="0" fontId="30" fillId="20" borderId="1" xfId="3" applyFont="1" applyFill="1" applyBorder="1" applyAlignment="1">
      <alignment horizontal="left" vertical="top"/>
    </xf>
    <xf numFmtId="0" fontId="31" fillId="20" borderId="1" xfId="3" applyFont="1" applyFill="1" applyBorder="1" applyAlignment="1">
      <alignment horizontal="left" vertical="top"/>
    </xf>
    <xf numFmtId="2" fontId="30" fillId="20" borderId="1" xfId="3" applyNumberFormat="1" applyFont="1" applyFill="1" applyBorder="1" applyAlignment="1">
      <alignment horizontal="center" vertical="top" wrapText="1"/>
    </xf>
    <xf numFmtId="1" fontId="31" fillId="11" borderId="1" xfId="2" applyNumberFormat="1" applyFont="1" applyFill="1" applyBorder="1" applyAlignment="1">
      <alignment horizontal="center" vertical="center" wrapText="1"/>
    </xf>
    <xf numFmtId="0" fontId="31" fillId="11" borderId="1" xfId="2" applyFont="1" applyFill="1" applyBorder="1" applyAlignment="1">
      <alignment horizontal="left" vertical="top" wrapText="1"/>
    </xf>
    <xf numFmtId="2" fontId="31" fillId="11" borderId="1" xfId="2" applyNumberFormat="1" applyFont="1" applyFill="1" applyBorder="1" applyAlignment="1">
      <alignment horizontal="center" vertical="center"/>
    </xf>
    <xf numFmtId="0" fontId="31" fillId="11" borderId="1" xfId="2" applyFont="1" applyFill="1" applyBorder="1" applyAlignment="1">
      <alignment horizontal="center" vertical="center"/>
    </xf>
    <xf numFmtId="1" fontId="30" fillId="0" borderId="1" xfId="2" applyNumberFormat="1" applyFont="1" applyBorder="1" applyAlignment="1">
      <alignment horizontal="center" vertical="center"/>
    </xf>
    <xf numFmtId="0" fontId="31" fillId="0" borderId="1" xfId="2" applyFont="1" applyBorder="1" applyAlignment="1">
      <alignment horizontal="left" vertical="top" wrapText="1"/>
    </xf>
    <xf numFmtId="2" fontId="30" fillId="0" borderId="1" xfId="2" applyNumberFormat="1" applyFont="1" applyBorder="1" applyAlignment="1">
      <alignment horizontal="center" vertical="center"/>
    </xf>
    <xf numFmtId="0" fontId="30" fillId="0" borderId="1" xfId="2" applyFont="1" applyBorder="1" applyAlignment="1">
      <alignment horizontal="center" vertical="center"/>
    </xf>
    <xf numFmtId="1" fontId="30" fillId="0" borderId="1" xfId="2" applyNumberFormat="1" applyFont="1" applyBorder="1" applyAlignment="1">
      <alignment horizontal="center" vertical="center" wrapText="1"/>
    </xf>
    <xf numFmtId="0" fontId="35" fillId="0" borderId="1" xfId="2" applyFont="1" applyBorder="1" applyAlignment="1">
      <alignment vertical="top" wrapText="1"/>
    </xf>
    <xf numFmtId="2" fontId="30" fillId="0" borderId="1" xfId="2" applyNumberFormat="1" applyFont="1" applyBorder="1" applyAlignment="1">
      <alignment horizontal="center" vertical="center" wrapText="1"/>
    </xf>
    <xf numFmtId="0" fontId="30" fillId="0" borderId="1" xfId="2" applyFont="1" applyBorder="1" applyAlignment="1">
      <alignment horizontal="center" vertical="center" wrapText="1"/>
    </xf>
    <xf numFmtId="0" fontId="34" fillId="0" borderId="1" xfId="2" applyFont="1" applyBorder="1" applyAlignment="1">
      <alignment vertical="top" wrapText="1"/>
    </xf>
    <xf numFmtId="165" fontId="30" fillId="0" borderId="1" xfId="2" applyNumberFormat="1" applyFont="1" applyBorder="1" applyAlignment="1">
      <alignment horizontal="center" vertical="center" wrapText="1"/>
    </xf>
    <xf numFmtId="0" fontId="36" fillId="15" borderId="1" xfId="4" applyFont="1" applyFill="1" applyBorder="1" applyAlignment="1">
      <alignment horizontal="right" vertical="top" wrapText="1"/>
    </xf>
    <xf numFmtId="0" fontId="36" fillId="15" borderId="1" xfId="4" applyFont="1" applyFill="1" applyBorder="1" applyAlignment="1">
      <alignment horizontal="left" wrapText="1"/>
    </xf>
    <xf numFmtId="2" fontId="29" fillId="15" borderId="1" xfId="4" applyNumberFormat="1" applyFont="1" applyFill="1" applyBorder="1" applyAlignment="1">
      <alignment horizontal="center" vertical="top"/>
    </xf>
    <xf numFmtId="0" fontId="37" fillId="15" borderId="1" xfId="4" applyFont="1" applyFill="1" applyBorder="1" applyAlignment="1">
      <alignment horizontal="center" vertical="top"/>
    </xf>
    <xf numFmtId="0" fontId="30" fillId="2" borderId="1" xfId="0" applyFont="1" applyFill="1" applyBorder="1" applyAlignment="1">
      <alignment horizontal="center" vertical="center"/>
    </xf>
    <xf numFmtId="2" fontId="30" fillId="3" borderId="1" xfId="2"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34" fillId="4" borderId="1" xfId="0" applyFont="1" applyFill="1" applyBorder="1" applyAlignment="1">
      <alignment vertical="top" wrapText="1"/>
    </xf>
    <xf numFmtId="0" fontId="30" fillId="4" borderId="1" xfId="0" applyFont="1" applyFill="1" applyBorder="1" applyAlignment="1">
      <alignment horizontal="center" vertical="center" wrapText="1"/>
    </xf>
    <xf numFmtId="0" fontId="30" fillId="4" borderId="1" xfId="0" applyFont="1" applyFill="1" applyBorder="1" applyAlignment="1">
      <alignment vertical="top" wrapText="1"/>
    </xf>
    <xf numFmtId="0" fontId="31" fillId="11" borderId="1" xfId="2" applyFont="1" applyFill="1" applyBorder="1" applyAlignment="1">
      <alignment horizontal="center" vertical="top" wrapText="1"/>
    </xf>
    <xf numFmtId="0" fontId="31" fillId="11" borderId="1" xfId="0" applyFont="1" applyFill="1" applyBorder="1" applyAlignment="1">
      <alignment vertical="top" wrapText="1"/>
    </xf>
    <xf numFmtId="1" fontId="31" fillId="11" borderId="1" xfId="0" applyNumberFormat="1" applyFont="1" applyFill="1" applyBorder="1" applyAlignment="1">
      <alignment horizontal="center" vertical="top" wrapText="1"/>
    </xf>
    <xf numFmtId="0" fontId="30" fillId="11" borderId="1" xfId="0" applyFont="1" applyFill="1" applyBorder="1" applyAlignment="1">
      <alignment horizontal="center" vertical="top"/>
    </xf>
    <xf numFmtId="0" fontId="31" fillId="0" borderId="1" xfId="0" applyFont="1" applyBorder="1" applyAlignment="1">
      <alignment horizontal="center" vertical="top" wrapText="1"/>
    </xf>
    <xf numFmtId="0" fontId="32" fillId="0" borderId="1" xfId="0" applyFont="1" applyBorder="1" applyAlignment="1">
      <alignment horizontal="left" vertical="top" wrapText="1"/>
    </xf>
    <xf numFmtId="2" fontId="30" fillId="0" borderId="1" xfId="0" applyNumberFormat="1" applyFont="1" applyBorder="1" applyAlignment="1">
      <alignment horizontal="center" vertical="top"/>
    </xf>
    <xf numFmtId="0" fontId="30" fillId="0" borderId="1" xfId="0" applyFont="1" applyBorder="1" applyAlignment="1">
      <alignment horizontal="center" vertical="top" wrapText="1"/>
    </xf>
    <xf numFmtId="0" fontId="33" fillId="0" borderId="1" xfId="0" applyFont="1" applyBorder="1" applyAlignment="1">
      <alignment horizontal="center" vertical="top" wrapText="1"/>
    </xf>
    <xf numFmtId="0" fontId="33" fillId="3" borderId="1" xfId="0" applyFont="1" applyFill="1" applyBorder="1" applyAlignment="1">
      <alignment vertical="top" wrapText="1"/>
    </xf>
    <xf numFmtId="4" fontId="33" fillId="3" borderId="1" xfId="0" applyNumberFormat="1" applyFont="1" applyFill="1" applyBorder="1" applyAlignment="1">
      <alignment horizontal="center" vertical="top" wrapText="1"/>
    </xf>
    <xf numFmtId="0" fontId="33" fillId="3" borderId="1" xfId="0" applyFont="1" applyFill="1" applyBorder="1" applyAlignment="1">
      <alignment horizontal="center" vertical="top" wrapText="1"/>
    </xf>
    <xf numFmtId="0" fontId="38" fillId="3" borderId="1" xfId="0" applyFont="1" applyFill="1" applyBorder="1" applyAlignment="1">
      <alignment vertical="top" wrapText="1"/>
    </xf>
    <xf numFmtId="4" fontId="29" fillId="3" borderId="1" xfId="0" applyNumberFormat="1" applyFont="1" applyFill="1" applyBorder="1" applyAlignment="1">
      <alignment horizontal="center" vertical="top"/>
    </xf>
    <xf numFmtId="0" fontId="33" fillId="13" borderId="1" xfId="0" applyFont="1" applyFill="1" applyBorder="1" applyAlignment="1">
      <alignment vertical="top" wrapText="1"/>
    </xf>
    <xf numFmtId="0" fontId="38" fillId="0" borderId="1" xfId="0" applyFont="1" applyBorder="1" applyAlignment="1">
      <alignment vertical="top" wrapText="1"/>
    </xf>
    <xf numFmtId="0" fontId="29" fillId="13" borderId="1" xfId="0" applyFont="1" applyFill="1" applyBorder="1" applyAlignment="1">
      <alignment horizontal="center" vertical="top"/>
    </xf>
    <xf numFmtId="0" fontId="39" fillId="8" borderId="1" xfId="0" applyFont="1" applyFill="1" applyBorder="1" applyAlignment="1">
      <alignment vertical="top" wrapText="1"/>
    </xf>
    <xf numFmtId="0" fontId="33" fillId="0" borderId="1" xfId="0" applyFont="1" applyBorder="1" applyAlignment="1">
      <alignment wrapText="1"/>
    </xf>
    <xf numFmtId="0" fontId="40" fillId="0" borderId="1" xfId="0" applyFont="1" applyBorder="1" applyAlignment="1">
      <alignment wrapText="1"/>
    </xf>
    <xf numFmtId="0" fontId="38" fillId="13" borderId="1" xfId="0" applyFont="1" applyFill="1" applyBorder="1" applyAlignment="1">
      <alignment vertical="top" wrapText="1"/>
    </xf>
    <xf numFmtId="0" fontId="41" fillId="0" borderId="1" xfId="0" applyFont="1" applyBorder="1" applyAlignment="1">
      <alignment vertical="top" wrapText="1"/>
    </xf>
    <xf numFmtId="0" fontId="33" fillId="8" borderId="1" xfId="0" applyFont="1" applyFill="1" applyBorder="1" applyAlignment="1">
      <alignment horizontal="left" vertical="top" wrapText="1"/>
    </xf>
    <xf numFmtId="0" fontId="33" fillId="8" borderId="1" xfId="0" applyFont="1" applyFill="1" applyBorder="1" applyAlignment="1">
      <alignment vertical="top" wrapText="1"/>
    </xf>
    <xf numFmtId="0" fontId="38" fillId="8" borderId="1" xfId="0" applyFont="1" applyFill="1" applyBorder="1" applyAlignment="1">
      <alignment vertical="top" wrapText="1"/>
    </xf>
    <xf numFmtId="0" fontId="33" fillId="3" borderId="1" xfId="0" applyFont="1" applyFill="1" applyBorder="1" applyAlignment="1">
      <alignment horizontal="center" vertical="top"/>
    </xf>
    <xf numFmtId="0" fontId="29" fillId="3" borderId="1" xfId="0" applyFont="1" applyFill="1" applyBorder="1" applyAlignment="1">
      <alignment vertical="top" wrapText="1"/>
    </xf>
    <xf numFmtId="0" fontId="29" fillId="3" borderId="1" xfId="0" applyFont="1" applyFill="1" applyBorder="1" applyAlignment="1">
      <alignment horizontal="center" vertical="top" wrapText="1"/>
    </xf>
    <xf numFmtId="0" fontId="29" fillId="3" borderId="1" xfId="0" applyFont="1" applyFill="1" applyBorder="1" applyAlignment="1">
      <alignment horizontal="center" vertical="top"/>
    </xf>
    <xf numFmtId="0" fontId="37" fillId="26" borderId="1" xfId="2" applyFont="1" applyFill="1" applyBorder="1" applyAlignment="1">
      <alignment horizontal="right" vertical="center" wrapText="1"/>
    </xf>
    <xf numFmtId="0" fontId="37" fillId="26" borderId="1" xfId="2" applyFont="1" applyFill="1" applyBorder="1" applyAlignment="1">
      <alignment vertical="center" wrapText="1"/>
    </xf>
    <xf numFmtId="4" fontId="36" fillId="26" borderId="1" xfId="2" applyNumberFormat="1" applyFont="1" applyFill="1" applyBorder="1" applyAlignment="1">
      <alignment horizontal="center" vertical="top" wrapText="1"/>
    </xf>
    <xf numFmtId="0" fontId="29" fillId="26" borderId="1" xfId="2" applyFont="1" applyFill="1" applyBorder="1" applyAlignment="1">
      <alignment horizontal="center" vertical="top" wrapText="1"/>
    </xf>
    <xf numFmtId="0" fontId="37" fillId="24" borderId="1" xfId="2" applyFont="1" applyFill="1" applyBorder="1" applyAlignment="1">
      <alignment horizontal="center" vertical="center" wrapText="1"/>
    </xf>
    <xf numFmtId="4" fontId="36" fillId="24" borderId="1" xfId="2" applyNumberFormat="1" applyFont="1" applyFill="1" applyBorder="1" applyAlignment="1">
      <alignment horizontal="center" vertical="top" wrapText="1"/>
    </xf>
    <xf numFmtId="0" fontId="29" fillId="24" borderId="1" xfId="2" applyFont="1" applyFill="1" applyBorder="1" applyAlignment="1">
      <alignment horizontal="center" vertical="top" wrapText="1"/>
    </xf>
    <xf numFmtId="0" fontId="37" fillId="26" borderId="1" xfId="2" applyFont="1" applyFill="1" applyBorder="1" applyAlignment="1">
      <alignment horizontal="center" vertical="top" wrapText="1"/>
    </xf>
    <xf numFmtId="0" fontId="39" fillId="0" borderId="1" xfId="0" applyFont="1" applyBorder="1" applyAlignment="1">
      <alignment horizontal="left" wrapText="1"/>
    </xf>
    <xf numFmtId="2" fontId="29" fillId="0" borderId="1" xfId="0" applyNumberFormat="1" applyFont="1" applyBorder="1" applyAlignment="1">
      <alignment horizontal="center" vertical="top"/>
    </xf>
    <xf numFmtId="0" fontId="36" fillId="0" borderId="1" xfId="0" applyFont="1" applyBorder="1" applyAlignment="1">
      <alignment horizontal="center" vertical="top"/>
    </xf>
    <xf numFmtId="0" fontId="29" fillId="0" borderId="1" xfId="0" applyFont="1" applyBorder="1" applyAlignment="1">
      <alignment horizontal="center" vertical="top"/>
    </xf>
    <xf numFmtId="0" fontId="33" fillId="0" borderId="1" xfId="0" applyFont="1" applyBorder="1" applyAlignment="1">
      <alignment horizontal="left" wrapText="1"/>
    </xf>
    <xf numFmtId="2" fontId="33" fillId="0" borderId="1" xfId="0" applyNumberFormat="1" applyFont="1" applyBorder="1" applyAlignment="1">
      <alignment horizontal="center" vertical="top" wrapText="1"/>
    </xf>
    <xf numFmtId="0" fontId="33" fillId="0" borderId="1" xfId="0" applyFont="1" applyBorder="1" applyAlignment="1">
      <alignment horizontal="center" vertical="top"/>
    </xf>
    <xf numFmtId="0" fontId="33" fillId="0" borderId="1" xfId="0" applyFont="1" applyBorder="1" applyAlignment="1">
      <alignment vertical="top" wrapText="1"/>
    </xf>
    <xf numFmtId="0" fontId="30" fillId="0" borderId="1" xfId="0" applyFont="1" applyBorder="1" applyAlignment="1">
      <alignment horizontal="left" wrapText="1"/>
    </xf>
    <xf numFmtId="0" fontId="42" fillId="3" borderId="1" xfId="5" applyFont="1" applyFill="1" applyBorder="1" applyAlignment="1">
      <alignment vertical="top" wrapText="1"/>
    </xf>
    <xf numFmtId="0" fontId="29" fillId="3" borderId="1" xfId="5" applyFont="1" applyFill="1" applyBorder="1" applyAlignment="1">
      <alignment vertical="top" wrapText="1"/>
    </xf>
    <xf numFmtId="0" fontId="37" fillId="26" borderId="1" xfId="2" applyFont="1" applyFill="1" applyBorder="1" applyAlignment="1">
      <alignment horizontal="center" vertical="center" wrapText="1"/>
    </xf>
    <xf numFmtId="0" fontId="36" fillId="3" borderId="1" xfId="0" applyFont="1" applyFill="1" applyBorder="1" applyAlignment="1">
      <alignment vertical="top" wrapText="1"/>
    </xf>
    <xf numFmtId="0" fontId="37" fillId="3" borderId="1" xfId="0" applyFont="1" applyFill="1" applyBorder="1" applyAlignment="1">
      <alignment horizontal="center" vertical="top"/>
    </xf>
    <xf numFmtId="0" fontId="33" fillId="25" borderId="1" xfId="0" applyFont="1" applyFill="1" applyBorder="1" applyAlignment="1">
      <alignment vertical="top" wrapText="1"/>
    </xf>
    <xf numFmtId="0" fontId="29" fillId="25" borderId="1" xfId="0" applyFont="1" applyFill="1" applyBorder="1" applyAlignment="1">
      <alignment horizontal="center" vertical="top"/>
    </xf>
    <xf numFmtId="0" fontId="43" fillId="11" borderId="1" xfId="2" applyFont="1" applyFill="1" applyBorder="1" applyAlignment="1">
      <alignment horizontal="center" vertical="top"/>
    </xf>
    <xf numFmtId="0" fontId="43" fillId="11" borderId="1" xfId="2" applyFont="1" applyFill="1" applyBorder="1" applyAlignment="1">
      <alignment horizontal="left" vertical="top" wrapText="1"/>
    </xf>
    <xf numFmtId="43" fontId="31" fillId="11" borderId="1" xfId="8" applyFont="1" applyFill="1" applyBorder="1" applyAlignment="1" applyProtection="1">
      <alignment horizontal="center" vertical="top" wrapText="1"/>
    </xf>
    <xf numFmtId="0" fontId="31" fillId="7" borderId="1" xfId="0" applyFont="1" applyFill="1" applyBorder="1" applyAlignment="1">
      <alignment horizontal="right" vertical="top" wrapText="1"/>
    </xf>
    <xf numFmtId="0" fontId="31" fillId="7" borderId="1" xfId="0" applyFont="1" applyFill="1" applyBorder="1" applyAlignment="1">
      <alignment horizontal="left" vertical="top" wrapText="1"/>
    </xf>
    <xf numFmtId="43" fontId="30" fillId="7" borderId="1" xfId="8" applyFont="1" applyFill="1" applyBorder="1" applyAlignment="1" applyProtection="1">
      <alignment horizontal="center" vertical="top"/>
    </xf>
    <xf numFmtId="0" fontId="30" fillId="7" borderId="1" xfId="0" applyFont="1" applyFill="1" applyBorder="1" applyAlignment="1">
      <alignment horizontal="center" vertical="top"/>
    </xf>
    <xf numFmtId="0" fontId="30" fillId="0" borderId="1" xfId="3" applyFont="1" applyBorder="1" applyAlignment="1">
      <alignment horizontal="center" vertical="top" wrapText="1"/>
    </xf>
    <xf numFmtId="0" fontId="30" fillId="3" borderId="1" xfId="0" applyFont="1" applyFill="1" applyBorder="1" applyAlignment="1">
      <alignment horizontal="left" vertical="top" wrapText="1"/>
    </xf>
    <xf numFmtId="43" fontId="30" fillId="0" borderId="1" xfId="8" applyFont="1" applyFill="1" applyBorder="1" applyAlignment="1" applyProtection="1">
      <alignment horizontal="center" vertical="top" wrapText="1"/>
    </xf>
    <xf numFmtId="0" fontId="30" fillId="3" borderId="1" xfId="0" applyFont="1" applyFill="1" applyBorder="1" applyAlignment="1">
      <alignment horizontal="center" vertical="top" wrapText="1"/>
    </xf>
    <xf numFmtId="0" fontId="31" fillId="7" borderId="1" xfId="3" applyFont="1" applyFill="1" applyBorder="1" applyAlignment="1">
      <alignment horizontal="right" vertical="top" wrapText="1"/>
    </xf>
    <xf numFmtId="43" fontId="32" fillId="7" borderId="1" xfId="8" applyFont="1" applyFill="1" applyBorder="1" applyAlignment="1" applyProtection="1">
      <alignment horizontal="center" vertical="top"/>
    </xf>
    <xf numFmtId="0" fontId="32" fillId="7" borderId="1" xfId="0" applyFont="1" applyFill="1" applyBorder="1" applyAlignment="1">
      <alignment horizontal="center" vertical="top" wrapText="1"/>
    </xf>
    <xf numFmtId="0" fontId="30" fillId="0" borderId="1" xfId="9" applyFont="1" applyFill="1" applyBorder="1" applyAlignment="1" applyProtection="1">
      <alignment vertical="top" wrapText="1"/>
    </xf>
    <xf numFmtId="0" fontId="34" fillId="0" borderId="1" xfId="0" applyFont="1" applyBorder="1" applyAlignment="1">
      <alignment horizontal="left" vertical="top" wrapText="1"/>
    </xf>
    <xf numFmtId="43" fontId="30" fillId="0" borderId="1" xfId="8" applyFont="1" applyFill="1" applyBorder="1" applyAlignment="1" applyProtection="1">
      <alignment horizontal="center" vertical="top"/>
    </xf>
    <xf numFmtId="0" fontId="30" fillId="0" borderId="1" xfId="0" applyFont="1" applyBorder="1" applyAlignment="1">
      <alignment horizontal="left" vertical="top" wrapText="1"/>
    </xf>
    <xf numFmtId="0" fontId="30" fillId="0" borderId="1" xfId="0" applyFont="1" applyBorder="1" applyAlignment="1">
      <alignment horizontal="center" vertical="top"/>
    </xf>
    <xf numFmtId="0" fontId="31" fillId="7" borderId="1" xfId="0" applyFont="1" applyFill="1" applyBorder="1" applyAlignment="1">
      <alignment vertical="top" wrapText="1"/>
    </xf>
    <xf numFmtId="0" fontId="31" fillId="0" borderId="1" xfId="0" applyFont="1" applyBorder="1" applyAlignment="1">
      <alignment horizontal="left" vertical="top" wrapText="1"/>
    </xf>
    <xf numFmtId="2" fontId="30" fillId="0" borderId="1" xfId="0" applyNumberFormat="1" applyFont="1" applyBorder="1" applyAlignment="1">
      <alignment horizontal="center" vertical="top" wrapText="1"/>
    </xf>
    <xf numFmtId="0" fontId="30" fillId="0" borderId="1" xfId="0" applyFont="1" applyBorder="1" applyAlignment="1">
      <alignment horizontal="left" vertical="center" wrapText="1"/>
    </xf>
    <xf numFmtId="43" fontId="30" fillId="0" borderId="1" xfId="8" applyFont="1" applyFill="1" applyBorder="1" applyAlignment="1" applyProtection="1">
      <alignment horizontal="center" vertical="center"/>
    </xf>
    <xf numFmtId="43" fontId="30" fillId="7" borderId="1" xfId="8" applyFont="1" applyFill="1" applyBorder="1" applyAlignment="1" applyProtection="1">
      <alignment horizontal="center" vertical="center"/>
    </xf>
    <xf numFmtId="0" fontId="30" fillId="7" borderId="1" xfId="0" applyFont="1" applyFill="1" applyBorder="1" applyAlignment="1">
      <alignment horizontal="center" vertical="center" wrapText="1"/>
    </xf>
    <xf numFmtId="0" fontId="34" fillId="0" borderId="1" xfId="0" applyFont="1" applyBorder="1" applyAlignment="1">
      <alignment horizontal="left" wrapText="1"/>
    </xf>
    <xf numFmtId="0" fontId="44" fillId="0" borderId="1" xfId="0" applyFont="1" applyBorder="1" applyAlignment="1">
      <alignment horizontal="left" vertical="top" wrapText="1"/>
    </xf>
    <xf numFmtId="0" fontId="31" fillId="14" borderId="1" xfId="3" applyFont="1" applyFill="1" applyBorder="1" applyAlignment="1">
      <alignment horizontal="center" vertical="top" wrapText="1"/>
    </xf>
    <xf numFmtId="0" fontId="31" fillId="14" borderId="1" xfId="0" applyFont="1" applyFill="1" applyBorder="1" applyAlignment="1">
      <alignment horizontal="left" vertical="top" wrapText="1"/>
    </xf>
    <xf numFmtId="43" fontId="31" fillId="14" borderId="1" xfId="8" applyFont="1" applyFill="1" applyBorder="1" applyAlignment="1" applyProtection="1">
      <alignment horizontal="center" vertical="top" wrapText="1"/>
    </xf>
    <xf numFmtId="0" fontId="31" fillId="14" borderId="1" xfId="0" applyFont="1" applyFill="1" applyBorder="1" applyAlignment="1">
      <alignment horizontal="center" vertical="top" wrapText="1"/>
    </xf>
    <xf numFmtId="43" fontId="31" fillId="7" borderId="1" xfId="8" applyFont="1" applyFill="1" applyBorder="1" applyAlignment="1" applyProtection="1">
      <alignment horizontal="center" vertical="top" wrapText="1"/>
    </xf>
    <xf numFmtId="0" fontId="31" fillId="7" borderId="1" xfId="0" applyFont="1" applyFill="1" applyBorder="1" applyAlignment="1">
      <alignment horizontal="center" vertical="top" wrapText="1"/>
    </xf>
    <xf numFmtId="0" fontId="45" fillId="0" borderId="1" xfId="0" applyFont="1" applyBorder="1" applyAlignment="1">
      <alignment horizontal="left" vertical="top" wrapText="1"/>
    </xf>
    <xf numFmtId="0" fontId="46" fillId="0" borderId="1" xfId="3" applyFont="1" applyBorder="1" applyAlignment="1">
      <alignment horizontal="center" vertical="top" wrapText="1"/>
    </xf>
    <xf numFmtId="0" fontId="46" fillId="0" borderId="1" xfId="0" applyFont="1" applyBorder="1" applyAlignment="1">
      <alignment horizontal="left" vertical="top" wrapText="1"/>
    </xf>
    <xf numFmtId="43" fontId="46" fillId="0" borderId="1" xfId="8" applyFont="1" applyFill="1" applyBorder="1" applyAlignment="1" applyProtection="1">
      <alignment horizontal="center" vertical="top" wrapText="1"/>
    </xf>
    <xf numFmtId="0" fontId="46" fillId="0" borderId="1" xfId="0" applyFont="1" applyBorder="1" applyAlignment="1">
      <alignment horizontal="center" vertical="top" wrapText="1"/>
    </xf>
    <xf numFmtId="0" fontId="30" fillId="11" borderId="1" xfId="2" applyFont="1" applyFill="1" applyBorder="1" applyAlignment="1">
      <alignment horizontal="center" vertical="top"/>
    </xf>
    <xf numFmtId="1" fontId="31" fillId="11" borderId="1" xfId="2" applyNumberFormat="1" applyFont="1" applyFill="1" applyBorder="1" applyAlignment="1">
      <alignment horizontal="center" vertical="top"/>
    </xf>
    <xf numFmtId="0" fontId="31" fillId="7" borderId="1" xfId="2" applyFont="1" applyFill="1" applyBorder="1" applyAlignment="1">
      <alignment horizontal="right" vertical="top" wrapText="1"/>
    </xf>
    <xf numFmtId="0" fontId="31" fillId="7" borderId="1" xfId="2" applyFont="1" applyFill="1" applyBorder="1" applyAlignment="1">
      <alignment wrapText="1"/>
    </xf>
    <xf numFmtId="0" fontId="37" fillId="0" borderId="1" xfId="0" applyFont="1" applyBorder="1" applyAlignment="1">
      <alignment horizontal="center"/>
    </xf>
    <xf numFmtId="0" fontId="29" fillId="0" borderId="1" xfId="0" applyFont="1" applyBorder="1" applyAlignment="1">
      <alignment horizontal="center"/>
    </xf>
    <xf numFmtId="2" fontId="30" fillId="3" borderId="1" xfId="0" applyNumberFormat="1" applyFont="1" applyFill="1" applyBorder="1" applyAlignment="1">
      <alignment horizontal="center" vertical="center" wrapText="1"/>
    </xf>
    <xf numFmtId="164" fontId="30" fillId="3" borderId="1" xfId="0" applyNumberFormat="1" applyFont="1" applyFill="1" applyBorder="1" applyAlignment="1">
      <alignment horizontal="center" vertical="center" wrapText="1"/>
    </xf>
    <xf numFmtId="0" fontId="37" fillId="7" borderId="1" xfId="0" applyFont="1" applyFill="1" applyBorder="1" applyAlignment="1">
      <alignment horizontal="right"/>
    </xf>
    <xf numFmtId="0" fontId="31" fillId="7"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5" fillId="0" borderId="1" xfId="0" applyFont="1" applyBorder="1" applyAlignment="1">
      <alignment horizontal="left" wrapText="1"/>
    </xf>
    <xf numFmtId="0" fontId="30" fillId="2" borderId="1" xfId="0" applyFont="1" applyFill="1" applyBorder="1" applyAlignment="1">
      <alignment horizontal="left" vertical="top" wrapText="1"/>
    </xf>
    <xf numFmtId="2" fontId="30" fillId="3" borderId="1" xfId="0" applyNumberFormat="1" applyFont="1" applyFill="1" applyBorder="1" applyAlignment="1">
      <alignment horizontal="center" vertical="top" wrapText="1"/>
    </xf>
    <xf numFmtId="0" fontId="35" fillId="0" borderId="1" xfId="0" applyFont="1" applyBorder="1" applyAlignment="1">
      <alignment horizontal="left" vertical="top" wrapText="1"/>
    </xf>
    <xf numFmtId="0" fontId="29" fillId="3" borderId="1" xfId="0" applyFont="1" applyFill="1" applyBorder="1" applyAlignment="1">
      <alignment horizontal="left" vertical="top" wrapText="1"/>
    </xf>
    <xf numFmtId="0" fontId="31" fillId="7" borderId="1" xfId="0" applyFont="1" applyFill="1" applyBorder="1" applyAlignment="1">
      <alignment wrapText="1"/>
    </xf>
    <xf numFmtId="0" fontId="34" fillId="0" borderId="1" xfId="0" applyFont="1" applyBorder="1" applyAlignment="1">
      <alignment wrapText="1"/>
    </xf>
    <xf numFmtId="0" fontId="30" fillId="0" borderId="1" xfId="0" applyFont="1" applyBorder="1" applyAlignment="1">
      <alignment horizontal="justify" wrapText="1"/>
    </xf>
    <xf numFmtId="164" fontId="30" fillId="3" borderId="1" xfId="0" applyNumberFormat="1" applyFont="1" applyFill="1" applyBorder="1" applyAlignment="1">
      <alignment horizontal="center" wrapText="1"/>
    </xf>
    <xf numFmtId="0" fontId="30" fillId="0" borderId="1" xfId="0" applyFont="1" applyBorder="1" applyAlignment="1">
      <alignment horizontal="center" wrapText="1"/>
    </xf>
    <xf numFmtId="164" fontId="30" fillId="3" borderId="1" xfId="0" applyNumberFormat="1" applyFont="1" applyFill="1" applyBorder="1" applyAlignment="1">
      <alignment horizontal="center" vertical="top" wrapText="1"/>
    </xf>
    <xf numFmtId="0" fontId="34" fillId="3" borderId="1"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38" fillId="0" borderId="1" xfId="0" applyFont="1" applyBorder="1" applyAlignment="1">
      <alignment horizontal="left" wrapText="1"/>
    </xf>
    <xf numFmtId="2" fontId="33" fillId="3" borderId="1" xfId="0" applyNumberFormat="1" applyFont="1" applyFill="1" applyBorder="1" applyAlignment="1">
      <alignment horizontal="center" vertical="top" wrapText="1"/>
    </xf>
    <xf numFmtId="0" fontId="29" fillId="0" borderId="1" xfId="0" applyFont="1" applyBorder="1" applyAlignment="1">
      <alignment horizontal="center" vertical="top" wrapText="1"/>
    </xf>
    <xf numFmtId="0" fontId="36" fillId="7" borderId="1" xfId="0" applyFont="1" applyFill="1" applyBorder="1" applyAlignment="1">
      <alignment horizontal="left" vertical="top" wrapText="1"/>
    </xf>
    <xf numFmtId="0" fontId="29" fillId="7" borderId="1" xfId="0" applyFont="1" applyFill="1" applyBorder="1" applyAlignment="1">
      <alignment horizontal="center" vertical="top" wrapText="1"/>
    </xf>
    <xf numFmtId="2" fontId="29" fillId="3" borderId="1" xfId="0" applyNumberFormat="1" applyFont="1" applyFill="1" applyBorder="1" applyAlignment="1">
      <alignment horizontal="center" vertical="top" wrapText="1"/>
    </xf>
    <xf numFmtId="0" fontId="31" fillId="10" borderId="1" xfId="0" applyFont="1" applyFill="1" applyBorder="1" applyAlignment="1">
      <alignment vertical="top" wrapText="1"/>
    </xf>
    <xf numFmtId="0" fontId="30" fillId="10" borderId="1" xfId="0" applyFont="1" applyFill="1" applyBorder="1" applyAlignment="1">
      <alignment horizontal="center" wrapText="1"/>
    </xf>
    <xf numFmtId="0" fontId="30" fillId="3" borderId="1" xfId="0" applyFont="1" applyFill="1" applyBorder="1" applyAlignment="1">
      <alignment horizontal="center" wrapText="1"/>
    </xf>
    <xf numFmtId="2" fontId="30" fillId="3" borderId="1" xfId="0" applyNumberFormat="1" applyFont="1" applyFill="1" applyBorder="1" applyAlignment="1">
      <alignment horizontal="center" wrapText="1"/>
    </xf>
    <xf numFmtId="2" fontId="30" fillId="4" borderId="1" xfId="0" applyNumberFormat="1" applyFont="1" applyFill="1" applyBorder="1" applyAlignment="1">
      <alignment horizontal="center" wrapText="1"/>
    </xf>
    <xf numFmtId="0" fontId="30" fillId="2" borderId="1" xfId="0" applyFont="1" applyFill="1" applyBorder="1" applyAlignment="1">
      <alignment horizontal="center" wrapText="1"/>
    </xf>
    <xf numFmtId="0" fontId="37" fillId="0" borderId="1" xfId="0" applyFont="1" applyBorder="1" applyAlignment="1">
      <alignment horizontal="center" vertical="center"/>
    </xf>
    <xf numFmtId="0" fontId="45" fillId="0" borderId="1" xfId="0" applyFont="1" applyBorder="1" applyAlignment="1">
      <alignment vertical="top" wrapText="1"/>
    </xf>
    <xf numFmtId="0" fontId="32" fillId="0" borderId="1" xfId="0" applyFont="1" applyBorder="1" applyAlignment="1">
      <alignment wrapText="1"/>
    </xf>
    <xf numFmtId="0" fontId="34" fillId="8" borderId="1" xfId="0" applyFont="1" applyFill="1" applyBorder="1" applyAlignment="1">
      <alignment horizontal="left" vertical="top" wrapText="1"/>
    </xf>
    <xf numFmtId="0" fontId="30" fillId="8" borderId="1" xfId="0" applyFont="1" applyFill="1" applyBorder="1" applyAlignment="1">
      <alignment horizontal="left" vertical="top" wrapText="1"/>
    </xf>
    <xf numFmtId="0" fontId="30" fillId="8" borderId="1" xfId="0" applyFont="1" applyFill="1" applyBorder="1" applyAlignment="1">
      <alignment horizontal="center" wrapText="1"/>
    </xf>
    <xf numFmtId="0" fontId="30" fillId="0" borderId="1" xfId="0" applyFont="1" applyBorder="1" applyAlignment="1">
      <alignment wrapText="1"/>
    </xf>
    <xf numFmtId="0" fontId="32" fillId="7" borderId="1" xfId="2" applyFont="1" applyFill="1" applyBorder="1" applyAlignment="1">
      <alignment wrapText="1"/>
    </xf>
    <xf numFmtId="49" fontId="29" fillId="0" borderId="1" xfId="0" applyNumberFormat="1" applyFont="1" applyBorder="1" applyAlignment="1">
      <alignment horizontal="center" vertical="top" wrapText="1"/>
    </xf>
    <xf numFmtId="0" fontId="29" fillId="0" borderId="1" xfId="0" applyFont="1" applyBorder="1" applyAlignment="1">
      <alignment vertical="top" wrapText="1"/>
    </xf>
    <xf numFmtId="0" fontId="47" fillId="0" borderId="1" xfId="0" applyFont="1" applyBorder="1" applyAlignment="1">
      <alignment vertical="top" wrapText="1"/>
    </xf>
    <xf numFmtId="0" fontId="48" fillId="0" borderId="1" xfId="0" applyFont="1" applyBorder="1" applyAlignment="1">
      <alignment vertical="top" wrapText="1"/>
    </xf>
    <xf numFmtId="2" fontId="29" fillId="3" borderId="1" xfId="0" applyNumberFormat="1" applyFont="1" applyFill="1" applyBorder="1" applyAlignment="1">
      <alignment horizontal="center" vertical="top"/>
    </xf>
    <xf numFmtId="0" fontId="37" fillId="0" borderId="1" xfId="0" applyFont="1" applyBorder="1" applyAlignment="1">
      <alignment vertical="top"/>
    </xf>
    <xf numFmtId="2" fontId="37" fillId="0" borderId="1" xfId="0" applyNumberFormat="1" applyFont="1" applyBorder="1" applyAlignment="1">
      <alignment horizontal="center" vertical="top"/>
    </xf>
    <xf numFmtId="0" fontId="37" fillId="0" borderId="1" xfId="0" applyFont="1" applyBorder="1" applyAlignment="1">
      <alignment horizontal="center" vertical="top"/>
    </xf>
    <xf numFmtId="0" fontId="42" fillId="0" borderId="1" xfId="0" applyFont="1" applyBorder="1" applyAlignment="1">
      <alignment vertical="top" wrapText="1"/>
    </xf>
    <xf numFmtId="2" fontId="29" fillId="0" borderId="1" xfId="0" applyNumberFormat="1" applyFont="1" applyBorder="1" applyAlignment="1">
      <alignment horizontal="center" vertical="top" wrapText="1"/>
    </xf>
    <xf numFmtId="0" fontId="38" fillId="15" borderId="1" xfId="4" applyFont="1" applyFill="1" applyBorder="1" applyAlignment="1">
      <alignment horizontal="left" wrapText="1"/>
    </xf>
    <xf numFmtId="0" fontId="37" fillId="0" borderId="1" xfId="0" applyFont="1" applyBorder="1" applyAlignment="1">
      <alignment horizontal="center" vertical="top" wrapText="1"/>
    </xf>
    <xf numFmtId="0" fontId="47" fillId="0" borderId="1" xfId="0" applyFont="1" applyBorder="1" applyAlignment="1">
      <alignment vertical="top"/>
    </xf>
    <xf numFmtId="0" fontId="39" fillId="0" borderId="1" xfId="0" applyFont="1" applyBorder="1" applyAlignment="1">
      <alignment vertical="top" wrapText="1"/>
    </xf>
    <xf numFmtId="0" fontId="32" fillId="13" borderId="1" xfId="0" applyFont="1" applyFill="1" applyBorder="1" applyAlignment="1">
      <alignment horizontal="left" vertical="top" wrapText="1"/>
    </xf>
    <xf numFmtId="2" fontId="29" fillId="0" borderId="1" xfId="0" applyNumberFormat="1" applyFont="1" applyBorder="1" applyAlignment="1">
      <alignment horizontal="center"/>
    </xf>
    <xf numFmtId="2" fontId="29" fillId="5" borderId="1" xfId="4" applyNumberFormat="1" applyFont="1" applyFill="1" applyBorder="1" applyAlignment="1">
      <alignment horizontal="center" vertical="top"/>
    </xf>
    <xf numFmtId="164" fontId="37" fillId="0" borderId="1" xfId="0" applyNumberFormat="1" applyFont="1" applyBorder="1" applyAlignment="1">
      <alignment horizontal="center" vertical="top" wrapText="1"/>
    </xf>
    <xf numFmtId="0" fontId="37" fillId="7" borderId="1" xfId="0" applyFont="1" applyFill="1" applyBorder="1"/>
    <xf numFmtId="0" fontId="47" fillId="7" borderId="1" xfId="0" applyFont="1" applyFill="1" applyBorder="1" applyAlignment="1">
      <alignment vertical="top" wrapText="1"/>
    </xf>
    <xf numFmtId="2" fontId="37" fillId="7" borderId="1" xfId="0" applyNumberFormat="1" applyFont="1" applyFill="1" applyBorder="1" applyAlignment="1">
      <alignment horizontal="center" vertical="top"/>
    </xf>
    <xf numFmtId="0" fontId="37" fillId="7" borderId="1" xfId="0" applyFont="1" applyFill="1" applyBorder="1" applyAlignment="1">
      <alignment horizontal="center" vertical="top"/>
    </xf>
    <xf numFmtId="0" fontId="37" fillId="0" borderId="1" xfId="0" applyFont="1" applyBorder="1" applyAlignment="1">
      <alignment vertical="top" wrapText="1"/>
    </xf>
    <xf numFmtId="164" fontId="29" fillId="0" borderId="1" xfId="0" applyNumberFormat="1" applyFont="1" applyBorder="1" applyAlignment="1">
      <alignment horizontal="center" vertical="top" wrapText="1"/>
    </xf>
    <xf numFmtId="0" fontId="47" fillId="7" borderId="1" xfId="0" applyFont="1" applyFill="1" applyBorder="1" applyAlignment="1">
      <alignment vertical="top"/>
    </xf>
    <xf numFmtId="0" fontId="49" fillId="0" borderId="1" xfId="0" applyFont="1" applyBorder="1" applyAlignment="1">
      <alignment wrapText="1"/>
    </xf>
    <xf numFmtId="2" fontId="30" fillId="0" borderId="1" xfId="0" applyNumberFormat="1" applyFont="1" applyBorder="1" applyAlignment="1">
      <alignment horizontal="center"/>
    </xf>
    <xf numFmtId="0" fontId="49" fillId="0" borderId="1" xfId="0" applyFont="1" applyBorder="1"/>
    <xf numFmtId="0" fontId="29" fillId="0" borderId="1" xfId="0" applyFont="1" applyBorder="1" applyAlignment="1">
      <alignment vertical="top"/>
    </xf>
    <xf numFmtId="0" fontId="31" fillId="7" borderId="1" xfId="2" applyFont="1" applyFill="1" applyBorder="1" applyAlignment="1">
      <alignment horizontal="left" wrapText="1"/>
    </xf>
    <xf numFmtId="0" fontId="30" fillId="7" borderId="1" xfId="2" applyFont="1" applyFill="1" applyBorder="1" applyAlignment="1">
      <alignment horizontal="center" vertical="top"/>
    </xf>
    <xf numFmtId="2" fontId="30" fillId="7" borderId="1" xfId="2" applyNumberFormat="1" applyFont="1" applyFill="1" applyBorder="1" applyAlignment="1">
      <alignment horizontal="center" vertical="top"/>
    </xf>
    <xf numFmtId="0" fontId="29" fillId="0" borderId="1" xfId="0" applyFont="1" applyBorder="1" applyAlignment="1">
      <alignment horizontal="center" vertical="center"/>
    </xf>
    <xf numFmtId="0" fontId="37" fillId="0" borderId="1" xfId="0" applyFont="1" applyBorder="1"/>
    <xf numFmtId="2" fontId="29" fillId="0" borderId="1" xfId="0" applyNumberFormat="1" applyFont="1" applyBorder="1" applyAlignment="1">
      <alignment horizontal="right" vertical="center"/>
    </xf>
    <xf numFmtId="0" fontId="33" fillId="0" borderId="1" xfId="0" applyFont="1" applyBorder="1" applyAlignment="1">
      <alignment horizontal="center" vertical="center" wrapText="1"/>
    </xf>
    <xf numFmtId="0" fontId="29" fillId="3" borderId="1" xfId="0" applyFont="1" applyFill="1" applyBorder="1" applyAlignment="1">
      <alignment horizontal="left" vertical="center" wrapText="1"/>
    </xf>
    <xf numFmtId="0" fontId="33" fillId="2" borderId="1" xfId="0" applyFont="1" applyFill="1" applyBorder="1" applyAlignment="1">
      <alignment wrapText="1"/>
    </xf>
    <xf numFmtId="0" fontId="31" fillId="0" borderId="1" xfId="0" applyFont="1" applyBorder="1" applyAlignment="1">
      <alignment wrapText="1"/>
    </xf>
    <xf numFmtId="0" fontId="30" fillId="0" borderId="1" xfId="0" applyFont="1" applyBorder="1"/>
    <xf numFmtId="0" fontId="37" fillId="7" borderId="1" xfId="0" applyFont="1" applyFill="1" applyBorder="1" applyAlignment="1">
      <alignment horizontal="right" vertical="center"/>
    </xf>
    <xf numFmtId="2" fontId="29" fillId="7" borderId="1" xfId="0" applyNumberFormat="1" applyFont="1" applyFill="1" applyBorder="1" applyAlignment="1">
      <alignment horizontal="right" vertical="center"/>
    </xf>
    <xf numFmtId="0" fontId="29" fillId="7" borderId="1" xfId="0" applyFont="1" applyFill="1" applyBorder="1" applyAlignment="1">
      <alignment horizontal="center" vertical="center"/>
    </xf>
    <xf numFmtId="0" fontId="32" fillId="0" borderId="1" xfId="0" applyFont="1" applyBorder="1" applyAlignment="1">
      <alignment horizontal="left" vertical="center"/>
    </xf>
    <xf numFmtId="2" fontId="30" fillId="3" borderId="1" xfId="0" applyNumberFormat="1" applyFont="1" applyFill="1" applyBorder="1" applyAlignment="1">
      <alignment horizontal="right" vertical="center" wrapText="1"/>
    </xf>
    <xf numFmtId="0" fontId="31" fillId="3" borderId="1" xfId="0" applyFont="1" applyFill="1" applyBorder="1" applyAlignment="1">
      <alignment horizontal="left" vertical="top" wrapText="1"/>
    </xf>
    <xf numFmtId="0" fontId="30" fillId="3" borderId="1" xfId="0" applyFont="1" applyFill="1" applyBorder="1"/>
    <xf numFmtId="0" fontId="29" fillId="0" borderId="1" xfId="0" applyFont="1" applyBorder="1" applyAlignment="1">
      <alignment horizontal="left" vertical="center"/>
    </xf>
    <xf numFmtId="0" fontId="32" fillId="3" borderId="1" xfId="0" applyFont="1" applyFill="1" applyBorder="1" applyAlignment="1">
      <alignment wrapText="1"/>
    </xf>
    <xf numFmtId="0" fontId="30" fillId="2" borderId="1" xfId="0" applyFont="1" applyFill="1" applyBorder="1" applyAlignment="1">
      <alignment wrapText="1"/>
    </xf>
    <xf numFmtId="0" fontId="33" fillId="0" borderId="1" xfId="0" applyFont="1" applyBorder="1"/>
    <xf numFmtId="0" fontId="45" fillId="0" borderId="1" xfId="0" applyFont="1" applyBorder="1" applyAlignment="1">
      <alignment wrapText="1"/>
    </xf>
    <xf numFmtId="0" fontId="34" fillId="8" borderId="1" xfId="0" applyFont="1" applyFill="1" applyBorder="1" applyAlignment="1">
      <alignment wrapText="1"/>
    </xf>
    <xf numFmtId="0" fontId="30" fillId="8" borderId="1" xfId="0" applyFont="1" applyFill="1" applyBorder="1" applyAlignment="1">
      <alignment wrapText="1"/>
    </xf>
    <xf numFmtId="0" fontId="30" fillId="8" borderId="1" xfId="0" applyFont="1" applyFill="1" applyBorder="1"/>
    <xf numFmtId="0" fontId="36" fillId="7" borderId="1" xfId="0" applyFont="1" applyFill="1" applyBorder="1" applyAlignment="1">
      <alignment horizontal="right" vertical="center" wrapText="1"/>
    </xf>
    <xf numFmtId="0" fontId="31" fillId="7" borderId="1" xfId="0" applyFont="1" applyFill="1" applyBorder="1" applyAlignment="1">
      <alignment horizontal="left" vertical="top"/>
    </xf>
    <xf numFmtId="0" fontId="30" fillId="0" borderId="1" xfId="0" applyFont="1" applyBorder="1" applyAlignment="1">
      <alignment horizontal="left" vertical="top"/>
    </xf>
    <xf numFmtId="0" fontId="31" fillId="7" borderId="1" xfId="0" applyFont="1" applyFill="1" applyBorder="1" applyAlignment="1">
      <alignment horizontal="right" vertical="center" wrapText="1"/>
    </xf>
    <xf numFmtId="0" fontId="30" fillId="0" borderId="1" xfId="0" applyFont="1" applyBorder="1" applyAlignment="1">
      <alignment horizontal="justify"/>
    </xf>
    <xf numFmtId="0" fontId="31" fillId="0" borderId="1" xfId="0" applyFont="1" applyBorder="1" applyAlignment="1">
      <alignment horizontal="left" vertical="center" wrapText="1"/>
    </xf>
    <xf numFmtId="2" fontId="29" fillId="0" borderId="1" xfId="0" applyNumberFormat="1" applyFont="1" applyBorder="1"/>
    <xf numFmtId="0" fontId="35" fillId="3"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38" fillId="0" borderId="1" xfId="0" applyFont="1" applyBorder="1" applyAlignment="1">
      <alignment horizontal="left" vertical="top" wrapText="1"/>
    </xf>
    <xf numFmtId="2" fontId="30" fillId="0" borderId="1" xfId="0" applyNumberFormat="1" applyFont="1" applyBorder="1"/>
    <xf numFmtId="2" fontId="30" fillId="0" borderId="1" xfId="0" applyNumberFormat="1" applyFont="1" applyBorder="1" applyAlignment="1">
      <alignment horizontal="right" vertical="center"/>
    </xf>
    <xf numFmtId="164" fontId="31" fillId="7" borderId="1" xfId="0" applyNumberFormat="1" applyFont="1" applyFill="1" applyBorder="1" applyAlignment="1">
      <alignment horizontal="right" vertical="center" wrapText="1"/>
    </xf>
    <xf numFmtId="2" fontId="30" fillId="3" borderId="1" xfId="0" applyNumberFormat="1" applyFont="1" applyFill="1" applyBorder="1" applyAlignment="1">
      <alignment horizontal="right" vertical="center"/>
    </xf>
    <xf numFmtId="2" fontId="30" fillId="3" borderId="1" xfId="0" applyNumberFormat="1" applyFont="1" applyFill="1" applyBorder="1" applyAlignment="1">
      <alignment horizontal="right"/>
    </xf>
    <xf numFmtId="2" fontId="30" fillId="3" borderId="1" xfId="0" applyNumberFormat="1" applyFont="1" applyFill="1" applyBorder="1" applyAlignment="1">
      <alignment horizontal="right" wrapText="1"/>
    </xf>
    <xf numFmtId="0" fontId="31" fillId="3" borderId="1" xfId="0" applyFont="1" applyFill="1" applyBorder="1" applyAlignment="1">
      <alignment horizontal="right" vertical="top" wrapText="1"/>
    </xf>
    <xf numFmtId="0" fontId="30" fillId="3" borderId="1" xfId="0" applyFont="1" applyFill="1" applyBorder="1" applyAlignment="1">
      <alignment horizontal="right" vertical="top" wrapText="1"/>
    </xf>
    <xf numFmtId="0" fontId="32" fillId="3" borderId="1" xfId="0" applyFont="1" applyFill="1" applyBorder="1" applyAlignment="1">
      <alignment horizontal="right" wrapText="1"/>
    </xf>
    <xf numFmtId="0" fontId="32" fillId="0" borderId="1" xfId="0" applyFont="1" applyBorder="1" applyAlignment="1">
      <alignment horizontal="center" vertical="center" wrapText="1"/>
    </xf>
    <xf numFmtId="0" fontId="31" fillId="3" borderId="1" xfId="0" applyFont="1" applyFill="1" applyBorder="1" applyAlignment="1">
      <alignment horizontal="right" wrapText="1"/>
    </xf>
    <xf numFmtId="0" fontId="31" fillId="0" borderId="1" xfId="0" applyFont="1" applyBorder="1" applyAlignment="1">
      <alignment horizontal="center" vertical="top"/>
    </xf>
    <xf numFmtId="0" fontId="32" fillId="3" borderId="1" xfId="0" applyFont="1" applyFill="1" applyBorder="1" applyAlignment="1">
      <alignment horizontal="left" vertical="top" wrapText="1"/>
    </xf>
    <xf numFmtId="0" fontId="29" fillId="3" borderId="1" xfId="5" applyFont="1" applyFill="1" applyBorder="1" applyAlignment="1">
      <alignment horizontal="left" vertical="top" wrapText="1"/>
    </xf>
    <xf numFmtId="0" fontId="31" fillId="4" borderId="1" xfId="0" applyFont="1" applyFill="1" applyBorder="1" applyAlignment="1">
      <alignment horizontal="center" vertical="center"/>
    </xf>
    <xf numFmtId="0" fontId="47" fillId="3" borderId="1" xfId="5" applyFont="1" applyFill="1" applyBorder="1" applyAlignment="1">
      <alignment horizontal="left" vertical="top" wrapText="1"/>
    </xf>
    <xf numFmtId="2" fontId="31" fillId="4" borderId="1" xfId="0" applyNumberFormat="1" applyFont="1" applyFill="1" applyBorder="1" applyAlignment="1">
      <alignment horizontal="center" vertical="center"/>
    </xf>
    <xf numFmtId="0" fontId="31" fillId="4" borderId="1" xfId="0" applyFont="1" applyFill="1" applyBorder="1" applyAlignment="1">
      <alignment vertical="top" wrapText="1"/>
    </xf>
    <xf numFmtId="0" fontId="30" fillId="3" borderId="1" xfId="0" applyFont="1" applyFill="1" applyBorder="1" applyAlignment="1">
      <alignment horizontal="center" vertical="top"/>
    </xf>
    <xf numFmtId="0" fontId="53" fillId="3" borderId="1" xfId="5" applyFont="1" applyFill="1" applyBorder="1" applyAlignment="1">
      <alignment vertical="top" wrapText="1"/>
    </xf>
    <xf numFmtId="0" fontId="31" fillId="3" borderId="1" xfId="0" applyFont="1" applyFill="1" applyBorder="1" applyAlignment="1">
      <alignment horizontal="center" vertical="top"/>
    </xf>
    <xf numFmtId="2" fontId="30" fillId="4" borderId="1" xfId="0" applyNumberFormat="1" applyFont="1" applyFill="1" applyBorder="1" applyAlignment="1">
      <alignment horizontal="center" vertical="center" wrapText="1"/>
    </xf>
    <xf numFmtId="0" fontId="30" fillId="4" borderId="1" xfId="0" applyFont="1" applyFill="1" applyBorder="1" applyAlignment="1">
      <alignment horizontal="center" vertical="top" wrapText="1"/>
    </xf>
    <xf numFmtId="0" fontId="53" fillId="3" borderId="1" xfId="5" applyFont="1" applyFill="1" applyBorder="1" applyAlignment="1">
      <alignment horizontal="left" vertical="top" wrapText="1"/>
    </xf>
    <xf numFmtId="2" fontId="31" fillId="3" borderId="1" xfId="0" applyNumberFormat="1" applyFont="1" applyFill="1" applyBorder="1" applyAlignment="1">
      <alignment horizontal="center" vertical="center"/>
    </xf>
    <xf numFmtId="0" fontId="45" fillId="3" borderId="1" xfId="0" applyFont="1" applyFill="1" applyBorder="1" applyAlignment="1">
      <alignment horizontal="left" vertical="center" wrapText="1"/>
    </xf>
    <xf numFmtId="2" fontId="31" fillId="3" borderId="1" xfId="0" applyNumberFormat="1" applyFont="1" applyFill="1" applyBorder="1" applyAlignment="1">
      <alignment horizontal="center" vertical="center" wrapText="1"/>
    </xf>
    <xf numFmtId="0" fontId="32" fillId="3" borderId="1" xfId="0" applyFont="1" applyFill="1" applyBorder="1" applyAlignment="1">
      <alignment horizontal="center" vertical="center"/>
    </xf>
    <xf numFmtId="2" fontId="32" fillId="3" borderId="1" xfId="0" applyNumberFormat="1" applyFont="1" applyFill="1" applyBorder="1" applyAlignment="1">
      <alignment horizontal="center" vertical="center"/>
    </xf>
    <xf numFmtId="0" fontId="32" fillId="3" borderId="1" xfId="0" applyFont="1" applyFill="1" applyBorder="1" applyAlignment="1">
      <alignment horizontal="center" vertical="top"/>
    </xf>
    <xf numFmtId="0" fontId="29" fillId="0" borderId="1" xfId="5" applyFont="1" applyBorder="1" applyAlignment="1">
      <alignment horizontal="left" vertical="top" wrapText="1"/>
    </xf>
    <xf numFmtId="0" fontId="53" fillId="0" borderId="1" xfId="5" applyFont="1" applyBorder="1" applyAlignment="1">
      <alignment vertical="top" wrapText="1"/>
    </xf>
    <xf numFmtId="0" fontId="31" fillId="7" borderId="1" xfId="0" applyFont="1" applyFill="1" applyBorder="1" applyAlignment="1">
      <alignment horizontal="center" vertical="center"/>
    </xf>
    <xf numFmtId="0" fontId="47" fillId="7" borderId="1" xfId="5" applyFont="1" applyFill="1" applyBorder="1" applyAlignment="1">
      <alignment horizontal="left" vertical="top" wrapText="1"/>
    </xf>
    <xf numFmtId="2" fontId="31" fillId="7" borderId="1" xfId="0" applyNumberFormat="1" applyFont="1" applyFill="1" applyBorder="1" applyAlignment="1">
      <alignment horizontal="center" vertical="center"/>
    </xf>
    <xf numFmtId="0" fontId="53" fillId="0" borderId="1" xfId="5" applyFont="1" applyBorder="1" applyAlignment="1">
      <alignment horizontal="left" vertical="top" wrapText="1"/>
    </xf>
    <xf numFmtId="0" fontId="47" fillId="3" borderId="1" xfId="5" applyFont="1" applyFill="1" applyBorder="1" applyAlignment="1">
      <alignment vertical="top" wrapText="1"/>
    </xf>
    <xf numFmtId="0" fontId="31" fillId="3" borderId="1" xfId="0" applyFont="1" applyFill="1" applyBorder="1" applyAlignment="1">
      <alignment horizontal="center" vertical="center" wrapText="1"/>
    </xf>
    <xf numFmtId="0" fontId="47" fillId="0" borderId="1" xfId="5" applyFont="1" applyBorder="1" applyAlignment="1">
      <alignment vertical="top" wrapText="1"/>
    </xf>
    <xf numFmtId="0" fontId="48" fillId="0" borderId="1" xfId="5" applyFont="1" applyBorder="1" applyAlignment="1">
      <alignment vertical="top" wrapText="1"/>
    </xf>
    <xf numFmtId="0" fontId="47" fillId="7" borderId="1" xfId="5" applyFont="1" applyFill="1" applyBorder="1" applyAlignment="1">
      <alignment vertical="top" wrapText="1"/>
    </xf>
    <xf numFmtId="2" fontId="31" fillId="7" borderId="1" xfId="0" applyNumberFormat="1" applyFont="1" applyFill="1" applyBorder="1" applyAlignment="1">
      <alignment horizontal="center" vertical="center" wrapText="1"/>
    </xf>
    <xf numFmtId="0" fontId="29" fillId="0" borderId="1" xfId="5" applyFont="1" applyBorder="1" applyAlignment="1">
      <alignment vertical="top" wrapText="1"/>
    </xf>
    <xf numFmtId="2" fontId="30" fillId="15" borderId="1" xfId="2" applyNumberFormat="1" applyFont="1" applyFill="1" applyBorder="1" applyAlignment="1">
      <alignment horizontal="center" vertical="center"/>
    </xf>
    <xf numFmtId="0" fontId="30" fillId="15" borderId="1" xfId="2" applyFont="1" applyFill="1" applyBorder="1" applyAlignment="1">
      <alignment horizontal="center" vertical="center"/>
    </xf>
    <xf numFmtId="49" fontId="30" fillId="0" borderId="1" xfId="0" applyNumberFormat="1" applyFont="1" applyBorder="1" applyAlignment="1">
      <alignment horizontal="center" vertical="center" wrapText="1"/>
    </xf>
    <xf numFmtId="0" fontId="44" fillId="3" borderId="1" xfId="0" applyFont="1" applyFill="1" applyBorder="1" applyAlignment="1">
      <alignment horizontal="left" vertical="top" wrapText="1"/>
    </xf>
    <xf numFmtId="0" fontId="30" fillId="11" borderId="1" xfId="2" applyFont="1" applyFill="1" applyBorder="1" applyAlignment="1">
      <alignment horizontal="center" vertical="top" wrapText="1"/>
    </xf>
    <xf numFmtId="2" fontId="30" fillId="11" borderId="1" xfId="2" applyNumberFormat="1" applyFont="1" applyFill="1" applyBorder="1" applyAlignment="1">
      <alignment horizontal="center" vertical="top"/>
    </xf>
    <xf numFmtId="44" fontId="30" fillId="20" borderId="1" xfId="1" applyFont="1" applyFill="1" applyBorder="1" applyAlignment="1" applyProtection="1">
      <alignment horizontal="right" vertical="top" wrapText="1"/>
    </xf>
    <xf numFmtId="166" fontId="31" fillId="11" borderId="1" xfId="1" applyNumberFormat="1" applyFont="1" applyFill="1" applyBorder="1" applyAlignment="1" applyProtection="1">
      <alignment horizontal="center" vertical="center"/>
    </xf>
    <xf numFmtId="166" fontId="30" fillId="0" borderId="1" xfId="1" applyNumberFormat="1" applyFont="1" applyBorder="1" applyAlignment="1" applyProtection="1">
      <alignment horizontal="center" vertical="center"/>
    </xf>
    <xf numFmtId="44" fontId="37" fillId="15" borderId="1" xfId="1" applyFont="1" applyFill="1" applyBorder="1" applyAlignment="1" applyProtection="1">
      <alignment horizontal="center" vertical="top"/>
    </xf>
    <xf numFmtId="166" fontId="30" fillId="3" borderId="1" xfId="1" applyNumberFormat="1" applyFont="1" applyFill="1" applyBorder="1" applyAlignment="1" applyProtection="1">
      <alignment horizontal="center" vertical="center"/>
    </xf>
    <xf numFmtId="166" fontId="30" fillId="3" borderId="1" xfId="1" applyNumberFormat="1" applyFont="1" applyFill="1" applyBorder="1" applyAlignment="1" applyProtection="1">
      <alignment horizontal="center" vertical="center" wrapText="1"/>
    </xf>
    <xf numFmtId="166" fontId="31" fillId="12" borderId="1" xfId="1" applyNumberFormat="1" applyFont="1" applyFill="1" applyBorder="1" applyAlignment="1" applyProtection="1">
      <alignment horizontal="right" vertical="top" wrapText="1"/>
    </xf>
    <xf numFmtId="44" fontId="30" fillId="0" borderId="1" xfId="1" applyFont="1" applyFill="1" applyBorder="1" applyAlignment="1" applyProtection="1">
      <alignment horizontal="left" vertical="top"/>
    </xf>
    <xf numFmtId="44" fontId="33" fillId="3" borderId="1" xfId="1" applyFont="1" applyFill="1" applyBorder="1" applyAlignment="1" applyProtection="1">
      <alignment horizontal="right" vertical="top" wrapText="1"/>
    </xf>
    <xf numFmtId="44" fontId="37" fillId="26" borderId="1" xfId="1" applyFont="1" applyFill="1" applyBorder="1" applyAlignment="1" applyProtection="1">
      <alignment horizontal="right" vertical="top" wrapText="1"/>
    </xf>
    <xf numFmtId="44" fontId="37" fillId="24" borderId="1" xfId="1" applyFont="1" applyFill="1" applyBorder="1" applyAlignment="1" applyProtection="1">
      <alignment horizontal="right" vertical="top" wrapText="1"/>
    </xf>
    <xf numFmtId="44" fontId="33" fillId="23" borderId="1" xfId="1" applyFont="1" applyFill="1" applyBorder="1" applyAlignment="1" applyProtection="1">
      <alignment horizontal="right" vertical="top" wrapText="1"/>
    </xf>
    <xf numFmtId="44" fontId="29" fillId="0" borderId="1" xfId="1" applyFont="1" applyBorder="1" applyAlignment="1" applyProtection="1">
      <alignment horizontal="right" vertical="top"/>
    </xf>
    <xf numFmtId="44" fontId="29" fillId="3" borderId="1" xfId="1" applyFont="1" applyFill="1" applyBorder="1" applyAlignment="1" applyProtection="1">
      <alignment horizontal="right" vertical="top"/>
    </xf>
    <xf numFmtId="44" fontId="31" fillId="11" borderId="1" xfId="1" applyFont="1" applyFill="1" applyBorder="1" applyAlignment="1" applyProtection="1">
      <alignment horizontal="center" vertical="top" wrapText="1"/>
    </xf>
    <xf numFmtId="44" fontId="31" fillId="7" borderId="1" xfId="1" applyFont="1" applyFill="1" applyBorder="1" applyAlignment="1" applyProtection="1">
      <alignment horizontal="right" vertical="top" wrapText="1"/>
    </xf>
    <xf numFmtId="44" fontId="30" fillId="0" borderId="1" xfId="1" applyFont="1" applyFill="1" applyBorder="1" applyAlignment="1" applyProtection="1">
      <alignment horizontal="right" vertical="top"/>
    </xf>
    <xf numFmtId="44" fontId="30" fillId="0" borderId="1" xfId="1" applyFont="1" applyFill="1" applyBorder="1" applyAlignment="1" applyProtection="1">
      <alignment horizontal="center" vertical="top" wrapText="1"/>
    </xf>
    <xf numFmtId="44" fontId="30" fillId="7" borderId="1" xfId="1" applyFont="1" applyFill="1" applyBorder="1" applyAlignment="1" applyProtection="1">
      <alignment horizontal="center" vertical="top" wrapText="1"/>
    </xf>
    <xf numFmtId="44" fontId="30" fillId="0" borderId="1" xfId="1" applyFont="1" applyFill="1" applyBorder="1" applyAlignment="1" applyProtection="1">
      <alignment horizontal="center" vertical="top"/>
    </xf>
    <xf numFmtId="44" fontId="31" fillId="7" borderId="1" xfId="1" applyFont="1" applyFill="1" applyBorder="1" applyAlignment="1" applyProtection="1">
      <alignment horizontal="right" vertical="top"/>
    </xf>
    <xf numFmtId="44" fontId="30" fillId="0" borderId="1" xfId="1" applyFont="1" applyFill="1" applyBorder="1" applyAlignment="1" applyProtection="1">
      <alignment horizontal="right" vertical="top" wrapText="1"/>
    </xf>
    <xf numFmtId="44" fontId="31" fillId="14" borderId="1" xfId="1" applyFont="1" applyFill="1" applyBorder="1" applyAlignment="1" applyProtection="1">
      <alignment horizontal="right" vertical="top" wrapText="1"/>
    </xf>
    <xf numFmtId="44" fontId="46" fillId="0" borderId="1" xfId="1" applyFont="1" applyFill="1" applyBorder="1" applyAlignment="1" applyProtection="1">
      <alignment horizontal="center" vertical="top" wrapText="1"/>
    </xf>
    <xf numFmtId="166" fontId="31" fillId="11" borderId="1" xfId="1" applyNumberFormat="1" applyFont="1" applyFill="1" applyBorder="1" applyAlignment="1" applyProtection="1">
      <alignment horizontal="right" vertical="top"/>
    </xf>
    <xf numFmtId="166" fontId="31" fillId="7" borderId="1" xfId="1" applyNumberFormat="1" applyFont="1" applyFill="1" applyBorder="1" applyAlignment="1" applyProtection="1">
      <alignment horizontal="right" vertical="top"/>
    </xf>
    <xf numFmtId="44" fontId="30" fillId="0" borderId="1" xfId="0" applyNumberFormat="1" applyFont="1" applyBorder="1" applyAlignment="1">
      <alignment horizontal="center" vertical="center" wrapText="1"/>
    </xf>
    <xf numFmtId="166" fontId="31" fillId="7" borderId="1" xfId="0" applyNumberFormat="1" applyFont="1" applyFill="1" applyBorder="1" applyAlignment="1">
      <alignment horizontal="center" vertical="center" wrapText="1"/>
    </xf>
    <xf numFmtId="44" fontId="31" fillId="7" borderId="1" xfId="1" applyFont="1" applyFill="1" applyBorder="1" applyAlignment="1" applyProtection="1">
      <alignment wrapText="1"/>
    </xf>
    <xf numFmtId="44" fontId="30" fillId="0" borderId="1" xfId="1" applyFont="1" applyBorder="1" applyAlignment="1" applyProtection="1">
      <alignment wrapText="1"/>
    </xf>
    <xf numFmtId="44" fontId="45" fillId="0" borderId="1" xfId="0" applyNumberFormat="1" applyFont="1" applyBorder="1" applyAlignment="1">
      <alignment horizontal="center" vertical="center" wrapText="1"/>
    </xf>
    <xf numFmtId="44" fontId="45" fillId="3" borderId="1" xfId="0" applyNumberFormat="1" applyFont="1" applyFill="1" applyBorder="1" applyAlignment="1">
      <alignment horizontal="right" vertical="center" wrapText="1"/>
    </xf>
    <xf numFmtId="44" fontId="37" fillId="7" borderId="1" xfId="1" applyFont="1" applyFill="1" applyBorder="1" applyAlignment="1" applyProtection="1">
      <alignment horizontal="right" vertical="top" wrapText="1"/>
    </xf>
    <xf numFmtId="44" fontId="29" fillId="0" borderId="1" xfId="1" applyFont="1" applyBorder="1" applyAlignment="1" applyProtection="1">
      <alignment horizontal="right" vertical="top" wrapText="1"/>
    </xf>
    <xf numFmtId="44" fontId="31" fillId="10" borderId="1" xfId="1" applyFont="1" applyFill="1" applyBorder="1" applyAlignment="1" applyProtection="1">
      <alignment horizontal="right" wrapText="1"/>
    </xf>
    <xf numFmtId="44" fontId="31" fillId="0" borderId="1" xfId="1" applyFont="1" applyBorder="1" applyAlignment="1" applyProtection="1">
      <alignment horizontal="center" wrapText="1"/>
    </xf>
    <xf numFmtId="44" fontId="30" fillId="0" borderId="1" xfId="1" applyFont="1" applyBorder="1" applyAlignment="1" applyProtection="1">
      <alignment horizontal="right" wrapText="1"/>
    </xf>
    <xf numFmtId="44" fontId="29" fillId="0" borderId="1" xfId="1" applyFont="1" applyBorder="1" applyAlignment="1" applyProtection="1">
      <alignment horizontal="center" vertical="top"/>
    </xf>
    <xf numFmtId="44" fontId="37" fillId="0" borderId="1" xfId="1" applyFont="1" applyBorder="1" applyAlignment="1" applyProtection="1">
      <alignment horizontal="right" vertical="top"/>
    </xf>
    <xf numFmtId="44" fontId="37" fillId="0" borderId="1" xfId="1" applyFont="1" applyFill="1" applyBorder="1" applyAlignment="1" applyProtection="1">
      <alignment horizontal="center" vertical="top"/>
    </xf>
    <xf numFmtId="44" fontId="29" fillId="0" borderId="1" xfId="1" applyFont="1" applyBorder="1" applyAlignment="1" applyProtection="1">
      <alignment horizontal="center" vertical="top" wrapText="1"/>
    </xf>
    <xf numFmtId="44" fontId="37" fillId="7" borderId="1" xfId="1" applyFont="1" applyFill="1" applyBorder="1" applyAlignment="1" applyProtection="1">
      <alignment horizontal="right" vertical="top"/>
    </xf>
    <xf numFmtId="44" fontId="30" fillId="0" borderId="1" xfId="1" applyFont="1" applyBorder="1" applyAlignment="1" applyProtection="1">
      <alignment horizontal="right" vertical="center"/>
    </xf>
    <xf numFmtId="44" fontId="29" fillId="0" borderId="1" xfId="1" applyFont="1" applyBorder="1" applyAlignment="1" applyProtection="1">
      <alignment horizontal="right" vertical="center"/>
    </xf>
    <xf numFmtId="44" fontId="37" fillId="7" borderId="1" xfId="1" applyFont="1" applyFill="1" applyBorder="1" applyAlignment="1" applyProtection="1">
      <alignment horizontal="center" vertical="center"/>
    </xf>
    <xf numFmtId="44" fontId="31" fillId="0" borderId="1" xfId="1" applyFont="1" applyBorder="1" applyAlignment="1" applyProtection="1">
      <alignment vertical="top" wrapText="1"/>
    </xf>
    <xf numFmtId="44" fontId="31" fillId="0" borderId="1" xfId="1" applyFont="1" applyFill="1" applyBorder="1" applyAlignment="1" applyProtection="1">
      <alignment horizontal="center" vertical="center" wrapText="1"/>
    </xf>
    <xf numFmtId="44" fontId="30" fillId="3" borderId="1" xfId="1" applyFont="1" applyFill="1" applyBorder="1" applyAlignment="1" applyProtection="1">
      <alignment horizontal="right" vertical="center" wrapText="1"/>
    </xf>
    <xf numFmtId="44" fontId="31" fillId="7" borderId="1" xfId="1" applyFont="1" applyFill="1" applyBorder="1" applyAlignment="1" applyProtection="1">
      <alignment horizontal="right" vertical="center" wrapText="1"/>
    </xf>
    <xf numFmtId="44" fontId="30" fillId="7" borderId="1" xfId="1" applyFont="1" applyFill="1" applyBorder="1" applyAlignment="1" applyProtection="1">
      <alignment horizontal="right" vertical="center" wrapText="1"/>
    </xf>
    <xf numFmtId="44" fontId="37" fillId="0" borderId="1" xfId="1" applyFont="1" applyFill="1" applyBorder="1" applyAlignment="1" applyProtection="1">
      <alignment horizontal="center" vertical="center"/>
    </xf>
    <xf numFmtId="44" fontId="30" fillId="0" borderId="1" xfId="1" applyFont="1" applyBorder="1" applyAlignment="1" applyProtection="1">
      <alignment horizontal="center" vertical="center"/>
    </xf>
    <xf numFmtId="44" fontId="31" fillId="7" borderId="1" xfId="1" applyFont="1" applyFill="1" applyBorder="1" applyAlignment="1" applyProtection="1">
      <alignment horizontal="center" vertical="top" wrapText="1"/>
    </xf>
    <xf numFmtId="44" fontId="30" fillId="0" borderId="1" xfId="1" applyFont="1" applyBorder="1" applyAlignment="1" applyProtection="1">
      <alignment vertical="top" wrapText="1"/>
    </xf>
    <xf numFmtId="44" fontId="31" fillId="0" borderId="1" xfId="1" applyFont="1" applyBorder="1" applyAlignment="1" applyProtection="1">
      <alignment horizontal="right" vertical="top" wrapText="1"/>
    </xf>
    <xf numFmtId="44" fontId="30" fillId="0" borderId="1" xfId="1" applyFont="1" applyBorder="1" applyAlignment="1" applyProtection="1">
      <alignment horizontal="right" vertical="top" wrapText="1"/>
    </xf>
    <xf numFmtId="44" fontId="32" fillId="0" borderId="1" xfId="1" applyFont="1" applyBorder="1" applyAlignment="1" applyProtection="1">
      <alignment horizontal="right" wrapText="1"/>
    </xf>
    <xf numFmtId="44" fontId="31" fillId="0" borderId="1" xfId="1" applyFont="1" applyBorder="1" applyAlignment="1" applyProtection="1">
      <alignment horizontal="right" wrapText="1"/>
    </xf>
    <xf numFmtId="44" fontId="30" fillId="0" borderId="1" xfId="1" applyFont="1" applyBorder="1" applyAlignment="1" applyProtection="1">
      <alignment horizontal="right" vertical="top"/>
    </xf>
    <xf numFmtId="44" fontId="31" fillId="3" borderId="1" xfId="1" applyFont="1" applyFill="1" applyBorder="1" applyAlignment="1" applyProtection="1">
      <alignment horizontal="right" vertical="center"/>
    </xf>
    <xf numFmtId="44" fontId="31" fillId="4" borderId="1" xfId="1" applyFont="1" applyFill="1" applyBorder="1" applyAlignment="1" applyProtection="1">
      <alignment vertical="top" wrapText="1"/>
    </xf>
    <xf numFmtId="44" fontId="30" fillId="3" borderId="1" xfId="1" applyFont="1" applyFill="1" applyBorder="1" applyAlignment="1" applyProtection="1">
      <alignment horizontal="right" vertical="center"/>
    </xf>
    <xf numFmtId="44" fontId="32" fillId="3" borderId="1" xfId="1" applyFont="1" applyFill="1" applyBorder="1" applyAlignment="1" applyProtection="1">
      <alignment horizontal="right" vertical="center"/>
    </xf>
    <xf numFmtId="44" fontId="31" fillId="7" borderId="1" xfId="1" applyFont="1" applyFill="1" applyBorder="1" applyAlignment="1" applyProtection="1">
      <alignment horizontal="right" vertical="center"/>
    </xf>
    <xf numFmtId="44" fontId="31" fillId="15" borderId="1" xfId="1" applyFont="1" applyFill="1" applyBorder="1" applyAlignment="1" applyProtection="1">
      <alignment horizontal="center" vertical="center"/>
    </xf>
    <xf numFmtId="44" fontId="30" fillId="0" borderId="1" xfId="1" applyFont="1" applyFill="1" applyBorder="1" applyAlignment="1" applyProtection="1">
      <alignment horizontal="center" vertical="center"/>
    </xf>
    <xf numFmtId="44" fontId="30" fillId="0" borderId="1" xfId="1" applyFont="1" applyBorder="1" applyAlignment="1" applyProtection="1">
      <alignment horizontal="center" vertical="center" wrapText="1"/>
    </xf>
    <xf numFmtId="44" fontId="31" fillId="11" borderId="1" xfId="1" applyFont="1" applyFill="1" applyBorder="1" applyAlignment="1" applyProtection="1">
      <alignment horizontal="right" vertical="top" wrapText="1"/>
    </xf>
    <xf numFmtId="44" fontId="31" fillId="22" borderId="1" xfId="1" applyFont="1" applyFill="1" applyBorder="1" applyAlignment="1" applyProtection="1">
      <alignment horizontal="right" vertical="top" wrapText="1"/>
    </xf>
    <xf numFmtId="44" fontId="31" fillId="21" borderId="1" xfId="1" applyFont="1" applyFill="1" applyBorder="1" applyAlignment="1" applyProtection="1">
      <alignment horizontal="right" vertical="top"/>
    </xf>
    <xf numFmtId="0" fontId="36" fillId="0" borderId="1" xfId="0" applyFont="1" applyBorder="1" applyAlignment="1">
      <alignment vertical="top" wrapText="1"/>
    </xf>
    <xf numFmtId="1" fontId="31" fillId="5" borderId="1" xfId="2" applyNumberFormat="1" applyFont="1" applyFill="1" applyBorder="1" applyAlignment="1">
      <alignment horizontal="center" vertical="top" wrapText="1"/>
    </xf>
    <xf numFmtId="0" fontId="30" fillId="0" borderId="1" xfId="2" applyFont="1" applyBorder="1" applyAlignment="1">
      <alignment horizontal="center" vertical="top" wrapText="1"/>
    </xf>
    <xf numFmtId="44" fontId="30" fillId="5" borderId="1" xfId="1" applyFont="1" applyFill="1" applyBorder="1" applyAlignment="1" applyProtection="1">
      <alignment horizontal="left" vertical="top"/>
    </xf>
    <xf numFmtId="0" fontId="31" fillId="5" borderId="1" xfId="2" applyFont="1" applyFill="1" applyBorder="1" applyAlignment="1">
      <alignment horizontal="center" vertical="top" wrapText="1"/>
    </xf>
    <xf numFmtId="0" fontId="31" fillId="11" borderId="1" xfId="0" applyFont="1" applyFill="1" applyBorder="1" applyAlignment="1">
      <alignment wrapText="1"/>
    </xf>
    <xf numFmtId="2" fontId="31" fillId="21" borderId="1" xfId="2" applyNumberFormat="1" applyFont="1" applyFill="1" applyBorder="1" applyAlignment="1">
      <alignment horizontal="left" vertical="top"/>
    </xf>
    <xf numFmtId="0" fontId="4" fillId="0" borderId="1" xfId="2" applyFont="1" applyBorder="1" applyAlignment="1">
      <alignment horizontal="center" vertical="top" wrapText="1"/>
    </xf>
    <xf numFmtId="0" fontId="5" fillId="0" borderId="1" xfId="2" applyFont="1" applyBorder="1" applyAlignment="1">
      <alignment horizontal="center" vertical="top"/>
    </xf>
    <xf numFmtId="0" fontId="26"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0" borderId="1" xfId="2" applyFont="1" applyBorder="1" applyAlignment="1">
      <alignment horizontal="left" vertical="top"/>
    </xf>
    <xf numFmtId="2" fontId="4" fillId="21" borderId="1" xfId="2" applyNumberFormat="1" applyFont="1" applyFill="1" applyBorder="1" applyAlignment="1">
      <alignment horizontal="left" vertical="top"/>
    </xf>
    <xf numFmtId="0" fontId="5" fillId="0" borderId="0" xfId="0" applyFont="1" applyAlignment="1">
      <alignment horizontal="center" vertical="center"/>
    </xf>
    <xf numFmtId="0" fontId="0" fillId="0" borderId="0" xfId="0" applyAlignment="1">
      <alignment horizontal="center" vertical="center"/>
    </xf>
    <xf numFmtId="2" fontId="31" fillId="21" borderId="1" xfId="2" applyNumberFormat="1" applyFont="1" applyFill="1" applyBorder="1" applyAlignment="1">
      <alignment horizontal="left" vertical="top"/>
    </xf>
    <xf numFmtId="0" fontId="31" fillId="0" borderId="1" xfId="0" applyFont="1" applyBorder="1" applyAlignment="1">
      <alignment horizontal="left" vertical="top" wrapText="1"/>
    </xf>
    <xf numFmtId="0" fontId="31" fillId="0" borderId="1" xfId="2" applyFont="1" applyBorder="1" applyAlignment="1" applyProtection="1">
      <alignment horizontal="center" vertical="top" wrapText="1"/>
      <protection locked="0"/>
    </xf>
    <xf numFmtId="0" fontId="30" fillId="0" borderId="1" xfId="2" applyFont="1" applyBorder="1" applyAlignment="1" applyProtection="1">
      <alignment horizontal="center" vertical="top"/>
      <protection locked="0"/>
    </xf>
    <xf numFmtId="0" fontId="36" fillId="0" borderId="1" xfId="0" applyFont="1" applyBorder="1" applyAlignment="1" applyProtection="1">
      <alignment horizontal="left" vertical="top" wrapText="1"/>
      <protection locked="0"/>
    </xf>
    <xf numFmtId="0" fontId="30" fillId="0" borderId="1" xfId="2" applyFont="1" applyBorder="1" applyAlignment="1" applyProtection="1">
      <alignment horizontal="left" vertical="top"/>
      <protection locked="0"/>
    </xf>
  </cellXfs>
  <cellStyles count="10">
    <cellStyle name="Bad" xfId="9" builtinId="27"/>
    <cellStyle name="Comma" xfId="8" builtinId="3"/>
    <cellStyle name="Comma 2" xfId="6" xr:uid="{14074748-7A89-488F-B450-9CDDA4283550}"/>
    <cellStyle name="Comma 3" xfId="7" xr:uid="{840E30DB-84E9-4656-91A5-B83B68C5D2D9}"/>
    <cellStyle name="Currency" xfId="1" builtinId="4"/>
    <cellStyle name="Normal" xfId="0" builtinId="0"/>
    <cellStyle name="Normal 17" xfId="5" xr:uid="{873FCB38-692A-4C4E-92B9-87FDDDC69039}"/>
    <cellStyle name="Normal 2" xfId="3" xr:uid="{D1486A3A-901A-44CF-8326-583C93F13C4C}"/>
    <cellStyle name="Normal 3" xfId="2" xr:uid="{65FF2691-D653-4A9C-8CAB-6F93329929FE}"/>
    <cellStyle name="Normal 3 2" xfId="4" xr:uid="{51BB30C3-F675-4124-AA1F-60CC91BD0B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ogordon\OneDrive%20-%20International%20Organization%20for%20Migration%20-%20IOM\7.%20ECRP%20II\4.%20Technical%20+%20Methodology\Infrastructure\Design\BoQs&amp;%20Designs%20ECRP%20II-2024\Revised%20BoQs_ECRP%20II\BoQ_Sanitation\BoQ-2stanceLat-NORMAL%20soil%20_Rev%20Oc.xlsx" TargetMode="External"/><Relationship Id="rId2" Type="http://schemas.microsoft.com/office/2019/04/relationships/externalLinkLongPath" Target="https://iomint.sharepoint.com/Users/ogordon/OneDrive%20-%20International%20Organization%20for%20Migration%20-%20IOM/7.%20ECRP%20II/4.%20Technical%20+%20Methodology/Infrastructure/Design/BoQs&amp;%20Designs%20ECRP%20II-2024/Revised%20BoQs_ECRP%20II/BoQ_Sanitation/BoQ-2stanceLat-NORMAL%20soil%20_Rev%20Oc.xlsx?4743C0C1" TargetMode="External"/><Relationship Id="rId1" Type="http://schemas.openxmlformats.org/officeDocument/2006/relationships/externalLinkPath" Target="file:///\\4743C0C1\BoQ-2stanceLat-NORMAL%20soil%20_Rev%20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TAKEOFF"/>
      <sheetName val="Annex B BoQ 2 Stances_B&amp;G_NS "/>
      <sheetName val="Annex B_BoQ_Girl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5298-D904-432D-A691-0903C002BB42}">
  <sheetPr>
    <pageSetUpPr fitToPage="1"/>
  </sheetPr>
  <dimension ref="A1:G807"/>
  <sheetViews>
    <sheetView view="pageBreakPreview" topLeftCell="B795" zoomScale="95" zoomScaleNormal="100" zoomScaleSheetLayoutView="95" workbookViewId="0">
      <selection activeCell="G803" sqref="G803"/>
    </sheetView>
  </sheetViews>
  <sheetFormatPr defaultColWidth="8.6640625" defaultRowHeight="13.8"/>
  <cols>
    <col min="1" max="1" width="14.6640625" style="12" bestFit="1" customWidth="1"/>
    <col min="2" max="2" width="84.88671875" style="12" customWidth="1"/>
    <col min="3" max="3" width="9.6640625" style="309" bestFit="1" customWidth="1"/>
    <col min="4" max="4" width="10.44140625" style="310" bestFit="1" customWidth="1"/>
    <col min="5" max="5" width="18" style="311" bestFit="1" customWidth="1"/>
    <col min="6" max="6" width="19.109375" style="312" bestFit="1" customWidth="1"/>
    <col min="7" max="7" width="13.33203125" style="12" bestFit="1" customWidth="1"/>
    <col min="8" max="16384" width="8.6640625" style="12"/>
  </cols>
  <sheetData>
    <row r="1" spans="1:6" ht="32.25" customHeight="1">
      <c r="A1" s="939" t="s">
        <v>0</v>
      </c>
      <c r="B1" s="940"/>
      <c r="C1" s="940"/>
      <c r="D1" s="940"/>
      <c r="E1" s="940"/>
      <c r="F1" s="940"/>
    </row>
    <row r="2" spans="1:6" ht="21.75" customHeight="1">
      <c r="A2" s="939" t="s">
        <v>1</v>
      </c>
      <c r="B2" s="940"/>
      <c r="C2" s="940"/>
      <c r="D2" s="940"/>
      <c r="E2" s="940"/>
      <c r="F2" s="940"/>
    </row>
    <row r="3" spans="1:6" ht="83.25" customHeight="1">
      <c r="A3" s="76"/>
      <c r="B3" s="941" t="s">
        <v>2</v>
      </c>
      <c r="C3" s="942"/>
      <c r="D3" s="942"/>
      <c r="E3" s="943"/>
      <c r="F3" s="177" t="s">
        <v>3</v>
      </c>
    </row>
    <row r="4" spans="1:6">
      <c r="A4" s="1"/>
      <c r="B4" s="944" t="s">
        <v>4</v>
      </c>
      <c r="C4" s="944"/>
      <c r="D4" s="944"/>
      <c r="E4" s="944"/>
      <c r="F4" s="40"/>
    </row>
    <row r="5" spans="1:6">
      <c r="A5" s="69"/>
      <c r="B5" s="70" t="s">
        <v>5</v>
      </c>
      <c r="C5" s="71" t="s">
        <v>6</v>
      </c>
      <c r="D5" s="71" t="s">
        <v>7</v>
      </c>
      <c r="E5" s="178" t="s">
        <v>8</v>
      </c>
      <c r="F5" s="179" t="s">
        <v>9</v>
      </c>
    </row>
    <row r="6" spans="1:6">
      <c r="A6" s="195" t="s">
        <v>10</v>
      </c>
      <c r="B6" s="196" t="s">
        <v>11</v>
      </c>
      <c r="C6" s="197">
        <v>1</v>
      </c>
      <c r="D6" s="198"/>
      <c r="E6" s="329"/>
      <c r="F6" s="330">
        <f>SUM(F7:F34)/2</f>
        <v>35000</v>
      </c>
    </row>
    <row r="7" spans="1:6">
      <c r="A7" s="50"/>
      <c r="B7" s="1" t="s">
        <v>12</v>
      </c>
      <c r="C7" s="51"/>
      <c r="D7" s="31"/>
      <c r="E7" s="331"/>
      <c r="F7" s="332"/>
    </row>
    <row r="8" spans="1:6" ht="41.4">
      <c r="A8" s="52"/>
      <c r="B8" s="53" t="s">
        <v>13</v>
      </c>
      <c r="C8" s="54" t="s">
        <v>14</v>
      </c>
      <c r="D8" s="31"/>
      <c r="E8" s="331"/>
      <c r="F8" s="332"/>
    </row>
    <row r="9" spans="1:6" ht="27.6">
      <c r="A9" s="55"/>
      <c r="B9" s="56" t="s">
        <v>15</v>
      </c>
      <c r="C9" s="54" t="s">
        <v>14</v>
      </c>
      <c r="D9" s="57"/>
      <c r="E9" s="331"/>
      <c r="F9" s="332"/>
    </row>
    <row r="10" spans="1:6" ht="41.4">
      <c r="A10" s="55"/>
      <c r="B10" s="56" t="s">
        <v>16</v>
      </c>
      <c r="C10" s="54" t="s">
        <v>14</v>
      </c>
      <c r="D10" s="57"/>
      <c r="E10" s="331"/>
      <c r="F10" s="332"/>
    </row>
    <row r="11" spans="1:6" ht="27.6">
      <c r="A11" s="55"/>
      <c r="B11" s="56" t="s">
        <v>17</v>
      </c>
      <c r="C11" s="54" t="s">
        <v>14</v>
      </c>
      <c r="D11" s="57"/>
      <c r="E11" s="331"/>
      <c r="F11" s="332"/>
    </row>
    <row r="12" spans="1:6">
      <c r="A12" s="58">
        <v>1.1000000000000001</v>
      </c>
      <c r="B12" s="59" t="s">
        <v>18</v>
      </c>
      <c r="C12" s="60"/>
      <c r="D12" s="61"/>
      <c r="E12" s="333"/>
      <c r="F12" s="334">
        <f>SUM(F13:F18)</f>
        <v>12100</v>
      </c>
    </row>
    <row r="13" spans="1:6">
      <c r="A13" s="55" t="s">
        <v>19</v>
      </c>
      <c r="B13" s="29" t="s">
        <v>20</v>
      </c>
      <c r="C13" s="19" t="s">
        <v>21</v>
      </c>
      <c r="D13" s="62">
        <v>1</v>
      </c>
      <c r="E13" s="335">
        <v>8000</v>
      </c>
      <c r="F13" s="336">
        <f>E13*D13</f>
        <v>8000</v>
      </c>
    </row>
    <row r="14" spans="1:6" ht="82.8">
      <c r="A14" s="55" t="s">
        <v>22</v>
      </c>
      <c r="B14" s="29" t="s">
        <v>23</v>
      </c>
      <c r="C14" s="63" t="s">
        <v>21</v>
      </c>
      <c r="D14" s="54">
        <v>1</v>
      </c>
      <c r="E14" s="335">
        <v>1500</v>
      </c>
      <c r="F14" s="336">
        <f t="shared" ref="F14:F15" si="0">E14*D14</f>
        <v>1500</v>
      </c>
    </row>
    <row r="15" spans="1:6" ht="27.6">
      <c r="A15" s="55" t="s">
        <v>24</v>
      </c>
      <c r="B15" s="29" t="s">
        <v>25</v>
      </c>
      <c r="C15" s="63" t="s">
        <v>21</v>
      </c>
      <c r="D15" s="31">
        <v>1</v>
      </c>
      <c r="E15" s="335">
        <v>1500</v>
      </c>
      <c r="F15" s="336">
        <f t="shared" si="0"/>
        <v>1500</v>
      </c>
    </row>
    <row r="16" spans="1:6">
      <c r="A16" s="55"/>
      <c r="B16" s="29" t="s">
        <v>26</v>
      </c>
      <c r="C16" s="63"/>
      <c r="D16" s="31"/>
      <c r="E16" s="335"/>
      <c r="F16" s="336"/>
    </row>
    <row r="17" spans="1:6">
      <c r="A17" s="55" t="s">
        <v>27</v>
      </c>
      <c r="B17" s="29" t="s">
        <v>28</v>
      </c>
      <c r="C17" s="63" t="s">
        <v>29</v>
      </c>
      <c r="D17" s="51">
        <v>9</v>
      </c>
      <c r="E17" s="335">
        <v>100</v>
      </c>
      <c r="F17" s="336">
        <f t="shared" ref="F17" si="1">E17*D17</f>
        <v>900</v>
      </c>
    </row>
    <row r="18" spans="1:6" ht="41.4">
      <c r="A18" s="55" t="s">
        <v>30</v>
      </c>
      <c r="B18" s="29" t="s">
        <v>31</v>
      </c>
      <c r="C18" s="63" t="s">
        <v>29</v>
      </c>
      <c r="D18" s="54">
        <v>1</v>
      </c>
      <c r="E18" s="335">
        <v>200</v>
      </c>
      <c r="F18" s="336">
        <f>E18*D18</f>
        <v>200</v>
      </c>
    </row>
    <row r="19" spans="1:6">
      <c r="A19" s="58"/>
      <c r="B19" s="59" t="s">
        <v>32</v>
      </c>
      <c r="C19" s="61"/>
      <c r="D19" s="61" t="s">
        <v>33</v>
      </c>
      <c r="E19" s="333"/>
      <c r="F19" s="334">
        <f>SUM(F20:F24)</f>
        <v>5600</v>
      </c>
    </row>
    <row r="20" spans="1:6" ht="55.2">
      <c r="A20" s="55" t="s">
        <v>34</v>
      </c>
      <c r="B20" s="29" t="s">
        <v>35</v>
      </c>
      <c r="C20" s="63" t="s">
        <v>21</v>
      </c>
      <c r="D20" s="64">
        <v>1</v>
      </c>
      <c r="E20" s="335">
        <v>500</v>
      </c>
      <c r="F20" s="336">
        <f>E20*D20</f>
        <v>500</v>
      </c>
    </row>
    <row r="21" spans="1:6" ht="41.4">
      <c r="A21" s="55" t="s">
        <v>36</v>
      </c>
      <c r="B21" s="29" t="s">
        <v>37</v>
      </c>
      <c r="C21" s="63" t="s">
        <v>21</v>
      </c>
      <c r="D21" s="64">
        <v>1</v>
      </c>
      <c r="E21" s="335">
        <v>2500</v>
      </c>
      <c r="F21" s="336">
        <f t="shared" ref="F21:F26" si="2">E21*D21</f>
        <v>2500</v>
      </c>
    </row>
    <row r="22" spans="1:6" ht="27.6">
      <c r="A22" s="55" t="s">
        <v>38</v>
      </c>
      <c r="B22" s="29" t="s">
        <v>39</v>
      </c>
      <c r="C22" s="63" t="s">
        <v>21</v>
      </c>
      <c r="D22" s="64">
        <v>1</v>
      </c>
      <c r="E22" s="335">
        <v>600</v>
      </c>
      <c r="F22" s="336">
        <f t="shared" si="2"/>
        <v>600</v>
      </c>
    </row>
    <row r="23" spans="1:6" ht="69">
      <c r="A23" s="55" t="s">
        <v>40</v>
      </c>
      <c r="B23" s="29" t="s">
        <v>41</v>
      </c>
      <c r="C23" s="63" t="s">
        <v>21</v>
      </c>
      <c r="D23" s="64">
        <v>1</v>
      </c>
      <c r="E23" s="335">
        <v>800</v>
      </c>
      <c r="F23" s="336">
        <f t="shared" si="2"/>
        <v>800</v>
      </c>
    </row>
    <row r="24" spans="1:6" ht="55.2">
      <c r="A24" s="55" t="s">
        <v>42</v>
      </c>
      <c r="B24" s="29" t="s">
        <v>43</v>
      </c>
      <c r="C24" s="63" t="s">
        <v>21</v>
      </c>
      <c r="D24" s="64">
        <v>1</v>
      </c>
      <c r="E24" s="335">
        <v>1200</v>
      </c>
      <c r="F24" s="336">
        <f t="shared" si="2"/>
        <v>1200</v>
      </c>
    </row>
    <row r="25" spans="1:6">
      <c r="A25" s="58"/>
      <c r="B25" s="59" t="s">
        <v>44</v>
      </c>
      <c r="C25" s="65"/>
      <c r="D25" s="61" t="s">
        <v>33</v>
      </c>
      <c r="E25" s="337"/>
      <c r="F25" s="334">
        <f>SUM(F26)</f>
        <v>2000</v>
      </c>
    </row>
    <row r="26" spans="1:6" ht="96.6">
      <c r="A26" s="55" t="s">
        <v>45</v>
      </c>
      <c r="B26" s="29" t="s">
        <v>46</v>
      </c>
      <c r="C26" s="63" t="s">
        <v>21</v>
      </c>
      <c r="D26" s="64">
        <v>1</v>
      </c>
      <c r="E26" s="335">
        <v>2000</v>
      </c>
      <c r="F26" s="336">
        <f t="shared" si="2"/>
        <v>2000</v>
      </c>
    </row>
    <row r="27" spans="1:6">
      <c r="A27" s="58"/>
      <c r="B27" s="59" t="s">
        <v>47</v>
      </c>
      <c r="C27" s="60"/>
      <c r="D27" s="60"/>
      <c r="E27" s="338"/>
      <c r="F27" s="339">
        <f>SUM(F28:F34)</f>
        <v>15300</v>
      </c>
    </row>
    <row r="28" spans="1:6" ht="55.2">
      <c r="A28" s="55"/>
      <c r="B28" s="66" t="s">
        <v>48</v>
      </c>
      <c r="C28" s="67"/>
      <c r="D28" s="67" t="s">
        <v>33</v>
      </c>
      <c r="E28" s="340"/>
      <c r="F28" s="341"/>
    </row>
    <row r="29" spans="1:6" ht="27.6">
      <c r="A29" s="55" t="s">
        <v>49</v>
      </c>
      <c r="B29" s="68" t="s">
        <v>50</v>
      </c>
      <c r="C29" s="67" t="s">
        <v>21</v>
      </c>
      <c r="D29" s="64">
        <v>1</v>
      </c>
      <c r="E29" s="335">
        <v>300</v>
      </c>
      <c r="F29" s="341">
        <f>E29*D29</f>
        <v>300</v>
      </c>
    </row>
    <row r="30" spans="1:6" ht="27.6">
      <c r="A30" s="55" t="s">
        <v>51</v>
      </c>
      <c r="B30" s="29" t="s">
        <v>52</v>
      </c>
      <c r="C30" s="63" t="s">
        <v>21</v>
      </c>
      <c r="D30" s="64">
        <v>1</v>
      </c>
      <c r="E30" s="335">
        <v>1500</v>
      </c>
      <c r="F30" s="341">
        <f t="shared" ref="F30:F34" si="3">E30*D30</f>
        <v>1500</v>
      </c>
    </row>
    <row r="31" spans="1:6" ht="27.6">
      <c r="A31" s="55" t="s">
        <v>53</v>
      </c>
      <c r="B31" s="29" t="s">
        <v>54</v>
      </c>
      <c r="C31" s="63" t="s">
        <v>21</v>
      </c>
      <c r="D31" s="64">
        <v>1</v>
      </c>
      <c r="E31" s="335">
        <v>350</v>
      </c>
      <c r="F31" s="341">
        <f t="shared" si="3"/>
        <v>350</v>
      </c>
    </row>
    <row r="32" spans="1:6" ht="27.6">
      <c r="A32" s="55" t="s">
        <v>55</v>
      </c>
      <c r="B32" s="29" t="s">
        <v>56</v>
      </c>
      <c r="C32" s="63" t="s">
        <v>21</v>
      </c>
      <c r="D32" s="64">
        <v>1</v>
      </c>
      <c r="E32" s="335">
        <v>400</v>
      </c>
      <c r="F32" s="341">
        <f t="shared" si="3"/>
        <v>400</v>
      </c>
    </row>
    <row r="33" spans="1:6" ht="27.6">
      <c r="A33" s="55" t="s">
        <v>57</v>
      </c>
      <c r="B33" s="29" t="s">
        <v>58</v>
      </c>
      <c r="C33" s="63" t="s">
        <v>21</v>
      </c>
      <c r="D33" s="64">
        <v>1</v>
      </c>
      <c r="E33" s="335">
        <v>750</v>
      </c>
      <c r="F33" s="341">
        <f t="shared" si="3"/>
        <v>750</v>
      </c>
    </row>
    <row r="34" spans="1:6" ht="27.6">
      <c r="A34" s="55" t="s">
        <v>59</v>
      </c>
      <c r="B34" s="29" t="s">
        <v>60</v>
      </c>
      <c r="C34" s="63" t="s">
        <v>61</v>
      </c>
      <c r="D34" s="64">
        <v>6</v>
      </c>
      <c r="E34" s="335">
        <v>2000</v>
      </c>
      <c r="F34" s="341">
        <f t="shared" si="3"/>
        <v>12000</v>
      </c>
    </row>
    <row r="35" spans="1:6">
      <c r="A35" s="158" t="s">
        <v>62</v>
      </c>
      <c r="B35" s="159" t="s">
        <v>63</v>
      </c>
      <c r="C35" s="160"/>
      <c r="D35" s="161"/>
      <c r="E35" s="342"/>
      <c r="F35" s="343">
        <f>SUM(F36:F250)/2</f>
        <v>112358.52149999997</v>
      </c>
    </row>
    <row r="36" spans="1:6">
      <c r="A36" s="2">
        <v>2.1</v>
      </c>
      <c r="B36" s="3" t="s">
        <v>64</v>
      </c>
      <c r="C36" s="45"/>
      <c r="D36" s="4"/>
      <c r="E36" s="344"/>
      <c r="F36" s="345">
        <f>SUM(F38:F83)</f>
        <v>35559.364999999983</v>
      </c>
    </row>
    <row r="37" spans="1:6">
      <c r="A37" s="5"/>
      <c r="B37" s="6" t="s">
        <v>65</v>
      </c>
      <c r="C37" s="39"/>
      <c r="D37" s="7"/>
      <c r="E37" s="346"/>
      <c r="F37" s="331"/>
    </row>
    <row r="38" spans="1:6" ht="14.4">
      <c r="A38" s="8" t="s">
        <v>66</v>
      </c>
      <c r="B38" s="131" t="s">
        <v>67</v>
      </c>
      <c r="C38" s="44" t="s">
        <v>68</v>
      </c>
      <c r="D38" s="49">
        <v>256.08</v>
      </c>
      <c r="E38" s="347">
        <v>1.5</v>
      </c>
      <c r="F38" s="341">
        <f t="shared" ref="F38:F83" si="4">E38*D38</f>
        <v>384.12</v>
      </c>
    </row>
    <row r="39" spans="1:6">
      <c r="A39" s="8" t="s">
        <v>69</v>
      </c>
      <c r="B39" s="131" t="s">
        <v>70</v>
      </c>
      <c r="C39" s="133" t="s">
        <v>71</v>
      </c>
      <c r="D39" s="132">
        <v>256.08</v>
      </c>
      <c r="E39" s="347">
        <v>2</v>
      </c>
      <c r="F39" s="341">
        <f t="shared" si="4"/>
        <v>512.16</v>
      </c>
    </row>
    <row r="40" spans="1:6" ht="14.4">
      <c r="A40" s="8" t="s">
        <v>72</v>
      </c>
      <c r="B40" s="134" t="s">
        <v>73</v>
      </c>
      <c r="C40" s="133" t="s">
        <v>74</v>
      </c>
      <c r="D40" s="132">
        <v>58.680000000000007</v>
      </c>
      <c r="E40" s="348">
        <v>8</v>
      </c>
      <c r="F40" s="341">
        <f t="shared" si="4"/>
        <v>469.44000000000005</v>
      </c>
    </row>
    <row r="41" spans="1:6" ht="14.4">
      <c r="A41" s="8" t="s">
        <v>75</v>
      </c>
      <c r="B41" s="134" t="s">
        <v>76</v>
      </c>
      <c r="C41" s="133" t="s">
        <v>74</v>
      </c>
      <c r="D41" s="132">
        <v>21.6</v>
      </c>
      <c r="E41" s="348">
        <v>8</v>
      </c>
      <c r="F41" s="341">
        <f t="shared" si="4"/>
        <v>172.8</v>
      </c>
    </row>
    <row r="42" spans="1:6" ht="14.4">
      <c r="A42" s="8" t="s">
        <v>77</v>
      </c>
      <c r="B42" s="134" t="s">
        <v>78</v>
      </c>
      <c r="C42" s="133" t="s">
        <v>74</v>
      </c>
      <c r="D42" s="132">
        <v>12</v>
      </c>
      <c r="E42" s="348">
        <v>8</v>
      </c>
      <c r="F42" s="341">
        <f t="shared" si="4"/>
        <v>96</v>
      </c>
    </row>
    <row r="43" spans="1:6" ht="18" customHeight="1">
      <c r="A43" s="129" t="s">
        <v>79</v>
      </c>
      <c r="B43" s="135" t="s">
        <v>80</v>
      </c>
      <c r="C43" s="137" t="s">
        <v>81</v>
      </c>
      <c r="D43" s="136">
        <v>3.76</v>
      </c>
      <c r="E43" s="348">
        <v>8</v>
      </c>
      <c r="F43" s="341">
        <f t="shared" si="4"/>
        <v>30.08</v>
      </c>
    </row>
    <row r="44" spans="1:6">
      <c r="B44" s="77" t="s">
        <v>82</v>
      </c>
      <c r="C44" s="7"/>
      <c r="D44" s="39"/>
      <c r="E44" s="349"/>
      <c r="F44" s="341"/>
    </row>
    <row r="45" spans="1:6" ht="18" customHeight="1">
      <c r="A45" s="129" t="s">
        <v>83</v>
      </c>
      <c r="B45" s="134" t="s">
        <v>84</v>
      </c>
      <c r="C45" s="133" t="s">
        <v>81</v>
      </c>
      <c r="D45" s="138">
        <v>2.7</v>
      </c>
      <c r="E45" s="350">
        <v>55</v>
      </c>
      <c r="F45" s="341">
        <f t="shared" si="4"/>
        <v>148.5</v>
      </c>
    </row>
    <row r="46" spans="1:6" ht="18" customHeight="1">
      <c r="A46" s="129" t="s">
        <v>85</v>
      </c>
      <c r="B46" s="131" t="s">
        <v>86</v>
      </c>
      <c r="C46" s="133" t="s">
        <v>81</v>
      </c>
      <c r="D46" s="132">
        <v>44.21</v>
      </c>
      <c r="E46" s="348">
        <v>10</v>
      </c>
      <c r="F46" s="341">
        <f t="shared" si="4"/>
        <v>442.1</v>
      </c>
    </row>
    <row r="47" spans="1:6">
      <c r="B47" s="6" t="s">
        <v>87</v>
      </c>
      <c r="C47" s="7"/>
      <c r="D47" s="39"/>
      <c r="E47" s="346"/>
      <c r="F47" s="341"/>
    </row>
    <row r="48" spans="1:6" ht="18" customHeight="1">
      <c r="A48" s="129" t="s">
        <v>88</v>
      </c>
      <c r="B48" s="131" t="s">
        <v>89</v>
      </c>
      <c r="C48" s="133" t="s">
        <v>81</v>
      </c>
      <c r="D48" s="132">
        <v>72.87</v>
      </c>
      <c r="E48" s="348">
        <v>7</v>
      </c>
      <c r="F48" s="341">
        <f t="shared" si="4"/>
        <v>510.09000000000003</v>
      </c>
    </row>
    <row r="49" spans="1:6">
      <c r="B49" s="6" t="s">
        <v>90</v>
      </c>
      <c r="C49" s="7"/>
      <c r="D49" s="39"/>
      <c r="E49" s="346"/>
      <c r="F49" s="341"/>
    </row>
    <row r="50" spans="1:6">
      <c r="A50" s="129" t="s">
        <v>91</v>
      </c>
      <c r="B50" s="134" t="s">
        <v>92</v>
      </c>
      <c r="C50" s="133" t="s">
        <v>71</v>
      </c>
      <c r="D50" s="132">
        <v>100.32</v>
      </c>
      <c r="E50" s="348">
        <v>40</v>
      </c>
      <c r="F50" s="341">
        <f t="shared" si="4"/>
        <v>4012.7999999999997</v>
      </c>
    </row>
    <row r="51" spans="1:6" ht="18" customHeight="1">
      <c r="A51" s="129" t="s">
        <v>93</v>
      </c>
      <c r="B51" s="134" t="s">
        <v>94</v>
      </c>
      <c r="C51" s="133" t="s">
        <v>81</v>
      </c>
      <c r="D51" s="132">
        <v>6.08</v>
      </c>
      <c r="E51" s="348">
        <v>40</v>
      </c>
      <c r="F51" s="341">
        <f t="shared" si="4"/>
        <v>243.2</v>
      </c>
    </row>
    <row r="52" spans="1:6" ht="18" customHeight="1">
      <c r="A52" s="129" t="s">
        <v>95</v>
      </c>
      <c r="B52" s="134" t="s">
        <v>96</v>
      </c>
      <c r="C52" s="133" t="s">
        <v>81</v>
      </c>
      <c r="D52" s="132">
        <v>17.14</v>
      </c>
      <c r="E52" s="348">
        <v>40</v>
      </c>
      <c r="F52" s="341">
        <f t="shared" si="4"/>
        <v>685.6</v>
      </c>
    </row>
    <row r="53" spans="1:6">
      <c r="B53" s="6" t="s">
        <v>97</v>
      </c>
      <c r="C53" s="7"/>
      <c r="D53" s="39"/>
      <c r="E53" s="346"/>
      <c r="F53" s="341"/>
    </row>
    <row r="54" spans="1:6" ht="33" customHeight="1">
      <c r="A54" s="129" t="s">
        <v>98</v>
      </c>
      <c r="B54" s="131" t="s">
        <v>99</v>
      </c>
      <c r="C54" s="133" t="s">
        <v>71</v>
      </c>
      <c r="D54" s="132">
        <v>118.08</v>
      </c>
      <c r="E54" s="348">
        <v>1.5</v>
      </c>
      <c r="F54" s="341">
        <f t="shared" si="4"/>
        <v>177.12</v>
      </c>
    </row>
    <row r="55" spans="1:6">
      <c r="B55" s="6" t="s">
        <v>100</v>
      </c>
      <c r="C55" s="7"/>
      <c r="D55" s="39"/>
      <c r="E55" s="346"/>
      <c r="F55" s="341"/>
    </row>
    <row r="56" spans="1:6" ht="27.6">
      <c r="A56" s="8" t="s">
        <v>101</v>
      </c>
      <c r="B56" s="131" t="s">
        <v>102</v>
      </c>
      <c r="C56" s="133" t="s">
        <v>71</v>
      </c>
      <c r="D56" s="132">
        <v>166.32</v>
      </c>
      <c r="E56" s="348">
        <v>2</v>
      </c>
      <c r="F56" s="341">
        <f t="shared" si="4"/>
        <v>332.64</v>
      </c>
    </row>
    <row r="57" spans="1:6">
      <c r="A57" s="8" t="s">
        <v>103</v>
      </c>
      <c r="B57" s="131" t="s">
        <v>104</v>
      </c>
      <c r="C57" s="133" t="s">
        <v>71</v>
      </c>
      <c r="D57" s="132">
        <v>14.69</v>
      </c>
      <c r="E57" s="348">
        <v>2</v>
      </c>
      <c r="F57" s="341">
        <f t="shared" si="4"/>
        <v>29.38</v>
      </c>
    </row>
    <row r="58" spans="1:6">
      <c r="B58" s="6" t="s">
        <v>105</v>
      </c>
      <c r="C58" s="7"/>
      <c r="D58" s="39"/>
      <c r="E58" s="346"/>
      <c r="F58" s="341"/>
    </row>
    <row r="59" spans="1:6">
      <c r="A59" s="8"/>
      <c r="B59" s="13" t="s">
        <v>106</v>
      </c>
      <c r="C59" s="7"/>
      <c r="D59" s="39"/>
      <c r="E59" s="346"/>
      <c r="F59" s="341"/>
    </row>
    <row r="60" spans="1:6" ht="18" customHeight="1">
      <c r="A60" s="8" t="s">
        <v>107</v>
      </c>
      <c r="B60" s="131" t="s">
        <v>108</v>
      </c>
      <c r="C60" s="133" t="s">
        <v>81</v>
      </c>
      <c r="D60" s="132">
        <v>4.5999999999999996</v>
      </c>
      <c r="E60" s="348">
        <v>345</v>
      </c>
      <c r="F60" s="341">
        <f t="shared" si="4"/>
        <v>1586.9999999999998</v>
      </c>
    </row>
    <row r="61" spans="1:6">
      <c r="B61" s="13" t="s">
        <v>109</v>
      </c>
      <c r="C61" s="7"/>
      <c r="D61" s="39"/>
      <c r="E61" s="346"/>
      <c r="F61" s="341"/>
    </row>
    <row r="62" spans="1:6" ht="16.2">
      <c r="A62" s="8" t="s">
        <v>110</v>
      </c>
      <c r="B62" s="131" t="s">
        <v>111</v>
      </c>
      <c r="C62" s="133" t="s">
        <v>81</v>
      </c>
      <c r="D62" s="49">
        <v>26.25</v>
      </c>
      <c r="E62" s="350">
        <v>430</v>
      </c>
      <c r="F62" s="341">
        <f t="shared" si="4"/>
        <v>11287.5</v>
      </c>
    </row>
    <row r="63" spans="1:6" ht="16.2">
      <c r="A63" s="8" t="s">
        <v>112</v>
      </c>
      <c r="B63" s="134" t="s">
        <v>113</v>
      </c>
      <c r="C63" s="133" t="s">
        <v>81</v>
      </c>
      <c r="D63" s="132">
        <v>11.81</v>
      </c>
      <c r="E63" s="350">
        <v>430</v>
      </c>
      <c r="F63" s="341">
        <f t="shared" si="4"/>
        <v>5078.3</v>
      </c>
    </row>
    <row r="64" spans="1:6" ht="16.2">
      <c r="A64" s="8" t="s">
        <v>114</v>
      </c>
      <c r="B64" s="134" t="s">
        <v>115</v>
      </c>
      <c r="C64" s="133" t="s">
        <v>81</v>
      </c>
      <c r="D64" s="132">
        <v>1.29</v>
      </c>
      <c r="E64" s="350">
        <v>430</v>
      </c>
      <c r="F64" s="341">
        <f t="shared" si="4"/>
        <v>554.70000000000005</v>
      </c>
    </row>
    <row r="65" spans="1:6" ht="18" customHeight="1">
      <c r="A65" s="8" t="s">
        <v>116</v>
      </c>
      <c r="B65" s="131" t="s">
        <v>117</v>
      </c>
      <c r="C65" s="133" t="s">
        <v>81</v>
      </c>
      <c r="D65" s="132">
        <v>2.86</v>
      </c>
      <c r="E65" s="348">
        <v>310</v>
      </c>
      <c r="F65" s="341">
        <f t="shared" si="4"/>
        <v>886.59999999999991</v>
      </c>
    </row>
    <row r="66" spans="1:6">
      <c r="B66" s="6" t="s">
        <v>118</v>
      </c>
      <c r="C66" s="7"/>
      <c r="D66" s="39"/>
      <c r="E66" s="346"/>
      <c r="F66" s="341"/>
    </row>
    <row r="67" spans="1:6" ht="27.6">
      <c r="A67" s="8"/>
      <c r="B67" s="15" t="s">
        <v>119</v>
      </c>
      <c r="C67" s="7"/>
      <c r="D67" s="39"/>
      <c r="E67" s="346"/>
      <c r="F67" s="341"/>
    </row>
    <row r="68" spans="1:6">
      <c r="A68" s="8" t="s">
        <v>120</v>
      </c>
      <c r="B68" s="131" t="s">
        <v>121</v>
      </c>
      <c r="C68" s="133" t="s">
        <v>122</v>
      </c>
      <c r="D68" s="132">
        <v>205.83</v>
      </c>
      <c r="E68" s="346">
        <v>1.5</v>
      </c>
      <c r="F68" s="341">
        <f t="shared" si="4"/>
        <v>308.745</v>
      </c>
    </row>
    <row r="69" spans="1:6">
      <c r="A69" s="8" t="s">
        <v>123</v>
      </c>
      <c r="B69" s="131" t="s">
        <v>124</v>
      </c>
      <c r="C69" s="133" t="s">
        <v>122</v>
      </c>
      <c r="D69" s="132">
        <v>160.69999999999999</v>
      </c>
      <c r="E69" s="346">
        <v>2</v>
      </c>
      <c r="F69" s="341">
        <f t="shared" si="4"/>
        <v>321.39999999999998</v>
      </c>
    </row>
    <row r="70" spans="1:6">
      <c r="A70" s="8" t="s">
        <v>125</v>
      </c>
      <c r="B70" s="131" t="s">
        <v>126</v>
      </c>
      <c r="C70" s="133" t="s">
        <v>122</v>
      </c>
      <c r="D70" s="132">
        <v>286.27999999999997</v>
      </c>
      <c r="E70" s="346">
        <v>2.5</v>
      </c>
      <c r="F70" s="341">
        <f t="shared" si="4"/>
        <v>715.69999999999993</v>
      </c>
    </row>
    <row r="71" spans="1:6" ht="16.5" customHeight="1">
      <c r="B71" s="11" t="s">
        <v>127</v>
      </c>
      <c r="C71" s="7"/>
      <c r="D71" s="39"/>
      <c r="E71" s="346"/>
      <c r="F71" s="341"/>
    </row>
    <row r="72" spans="1:6">
      <c r="A72" s="8" t="s">
        <v>128</v>
      </c>
      <c r="B72" s="131" t="s">
        <v>129</v>
      </c>
      <c r="C72" s="133" t="s">
        <v>71</v>
      </c>
      <c r="D72" s="49">
        <v>131.97</v>
      </c>
      <c r="E72" s="350">
        <v>5</v>
      </c>
      <c r="F72" s="341">
        <f t="shared" si="4"/>
        <v>659.85</v>
      </c>
    </row>
    <row r="73" spans="1:6">
      <c r="B73" s="6" t="s">
        <v>130</v>
      </c>
      <c r="C73" s="7"/>
      <c r="D73" s="39"/>
      <c r="E73" s="346"/>
      <c r="F73" s="341"/>
    </row>
    <row r="74" spans="1:6">
      <c r="A74" s="8" t="s">
        <v>131</v>
      </c>
      <c r="B74" s="131" t="s">
        <v>132</v>
      </c>
      <c r="C74" s="133" t="s">
        <v>71</v>
      </c>
      <c r="D74" s="49">
        <v>93.72</v>
      </c>
      <c r="E74" s="350">
        <v>8</v>
      </c>
      <c r="F74" s="341">
        <f t="shared" si="4"/>
        <v>749.76</v>
      </c>
    </row>
    <row r="75" spans="1:6">
      <c r="A75" s="8" t="s">
        <v>133</v>
      </c>
      <c r="B75" s="131" t="s">
        <v>134</v>
      </c>
      <c r="C75" s="133" t="s">
        <v>135</v>
      </c>
      <c r="D75" s="132">
        <v>3.24</v>
      </c>
      <c r="E75" s="348">
        <v>8</v>
      </c>
      <c r="F75" s="341">
        <f t="shared" si="4"/>
        <v>25.92</v>
      </c>
    </row>
    <row r="76" spans="1:6">
      <c r="A76" s="8" t="s">
        <v>136</v>
      </c>
      <c r="B76" s="131" t="s">
        <v>137</v>
      </c>
      <c r="C76" s="133" t="s">
        <v>71</v>
      </c>
      <c r="D76" s="132">
        <v>9.52</v>
      </c>
      <c r="E76" s="348">
        <v>8</v>
      </c>
      <c r="F76" s="341">
        <f t="shared" si="4"/>
        <v>76.16</v>
      </c>
    </row>
    <row r="77" spans="1:6">
      <c r="B77" s="6" t="s">
        <v>138</v>
      </c>
      <c r="C77" s="7"/>
      <c r="D77" s="39"/>
      <c r="E77" s="346"/>
      <c r="F77" s="341"/>
    </row>
    <row r="78" spans="1:6" ht="33" customHeight="1">
      <c r="A78" s="8"/>
      <c r="B78" s="131" t="s">
        <v>139</v>
      </c>
      <c r="C78" s="131"/>
      <c r="D78" s="131"/>
      <c r="E78" s="351"/>
      <c r="F78" s="341"/>
    </row>
    <row r="79" spans="1:6">
      <c r="A79" s="8" t="s">
        <v>133</v>
      </c>
      <c r="B79" s="134" t="s">
        <v>140</v>
      </c>
      <c r="C79" s="133" t="s">
        <v>71</v>
      </c>
      <c r="D79" s="132">
        <v>97.02</v>
      </c>
      <c r="E79" s="348">
        <v>35</v>
      </c>
      <c r="F79" s="341">
        <f t="shared" si="4"/>
        <v>3395.7</v>
      </c>
    </row>
    <row r="80" spans="1:6" ht="16.5" customHeight="1">
      <c r="A80" s="8" t="s">
        <v>136</v>
      </c>
      <c r="B80" s="131" t="s">
        <v>141</v>
      </c>
      <c r="C80" s="133" t="s">
        <v>71</v>
      </c>
      <c r="D80" s="132">
        <v>28.56</v>
      </c>
      <c r="E80" s="348">
        <v>35</v>
      </c>
      <c r="F80" s="341">
        <f t="shared" si="4"/>
        <v>999.59999999999991</v>
      </c>
    </row>
    <row r="81" spans="1:6">
      <c r="B81" s="139" t="s">
        <v>142</v>
      </c>
      <c r="C81" s="140"/>
      <c r="D81" s="140"/>
      <c r="E81" s="352"/>
      <c r="F81" s="341"/>
    </row>
    <row r="82" spans="1:6">
      <c r="A82" s="8" t="s">
        <v>143</v>
      </c>
      <c r="B82" s="131" t="s">
        <v>144</v>
      </c>
      <c r="C82" s="133" t="s">
        <v>71</v>
      </c>
      <c r="D82" s="132">
        <v>33.32</v>
      </c>
      <c r="E82" s="348">
        <v>12</v>
      </c>
      <c r="F82" s="341">
        <f t="shared" si="4"/>
        <v>399.84000000000003</v>
      </c>
    </row>
    <row r="83" spans="1:6">
      <c r="A83" s="8" t="s">
        <v>145</v>
      </c>
      <c r="B83" s="131" t="s">
        <v>146</v>
      </c>
      <c r="C83" s="133" t="s">
        <v>71</v>
      </c>
      <c r="D83" s="132">
        <v>33.32</v>
      </c>
      <c r="E83" s="348">
        <v>8</v>
      </c>
      <c r="F83" s="341">
        <f t="shared" si="4"/>
        <v>266.56</v>
      </c>
    </row>
    <row r="84" spans="1:6">
      <c r="A84" s="2">
        <v>2.2000000000000002</v>
      </c>
      <c r="B84" s="3" t="s">
        <v>147</v>
      </c>
      <c r="C84" s="4"/>
      <c r="D84" s="45"/>
      <c r="E84" s="344"/>
      <c r="F84" s="353">
        <f>SUM(F85:F97)</f>
        <v>6296.2899999999991</v>
      </c>
    </row>
    <row r="85" spans="1:6">
      <c r="A85" s="7"/>
      <c r="B85" s="107" t="s">
        <v>148</v>
      </c>
      <c r="C85" s="7"/>
      <c r="D85" s="39"/>
      <c r="E85" s="346"/>
      <c r="F85" s="331"/>
    </row>
    <row r="86" spans="1:6">
      <c r="A86" s="7"/>
      <c r="B86" s="15" t="s">
        <v>149</v>
      </c>
      <c r="C86" s="7"/>
      <c r="D86" s="39"/>
      <c r="E86" s="346"/>
      <c r="F86" s="331"/>
    </row>
    <row r="87" spans="1:6" ht="18" customHeight="1">
      <c r="A87" s="14" t="s">
        <v>150</v>
      </c>
      <c r="B87" s="131" t="s">
        <v>151</v>
      </c>
      <c r="C87" s="133" t="s">
        <v>81</v>
      </c>
      <c r="D87" s="132">
        <v>5.54</v>
      </c>
      <c r="E87" s="348">
        <v>430</v>
      </c>
      <c r="F87" s="341">
        <f t="shared" ref="F87:F97" si="5">E87*D87</f>
        <v>2382.1999999999998</v>
      </c>
    </row>
    <row r="88" spans="1:6" ht="18" customHeight="1">
      <c r="A88" s="14" t="s">
        <v>152</v>
      </c>
      <c r="B88" s="131" t="s">
        <v>153</v>
      </c>
      <c r="C88" s="133" t="s">
        <v>81</v>
      </c>
      <c r="D88" s="132">
        <v>1.94</v>
      </c>
      <c r="E88" s="348">
        <v>430</v>
      </c>
      <c r="F88" s="341">
        <f t="shared" si="5"/>
        <v>834.19999999999993</v>
      </c>
    </row>
    <row r="89" spans="1:6">
      <c r="B89" s="107" t="s">
        <v>154</v>
      </c>
      <c r="C89" s="7"/>
      <c r="D89" s="39"/>
      <c r="E89" s="346"/>
      <c r="F89" s="341"/>
    </row>
    <row r="90" spans="1:6" ht="27.6">
      <c r="A90" s="5"/>
      <c r="B90" s="131" t="s">
        <v>155</v>
      </c>
      <c r="C90" s="131"/>
      <c r="D90" s="131"/>
      <c r="E90" s="351"/>
      <c r="F90" s="341"/>
    </row>
    <row r="91" spans="1:6">
      <c r="A91" s="14" t="s">
        <v>156</v>
      </c>
      <c r="B91" s="131" t="s">
        <v>157</v>
      </c>
      <c r="C91" s="133" t="s">
        <v>122</v>
      </c>
      <c r="D91" s="132">
        <v>237.83</v>
      </c>
      <c r="E91" s="348">
        <v>1.5</v>
      </c>
      <c r="F91" s="341">
        <f t="shared" si="5"/>
        <v>356.745</v>
      </c>
    </row>
    <row r="92" spans="1:6">
      <c r="A92" s="14" t="s">
        <v>158</v>
      </c>
      <c r="B92" s="131" t="s">
        <v>159</v>
      </c>
      <c r="C92" s="133" t="s">
        <v>122</v>
      </c>
      <c r="D92" s="132">
        <v>648.33000000000004</v>
      </c>
      <c r="E92" s="348">
        <v>2.5</v>
      </c>
      <c r="F92" s="341">
        <f t="shared" si="5"/>
        <v>1620.825</v>
      </c>
    </row>
    <row r="93" spans="1:6">
      <c r="B93" s="107" t="s">
        <v>160</v>
      </c>
      <c r="C93" s="7"/>
      <c r="D93" s="39"/>
      <c r="E93" s="346"/>
      <c r="F93" s="341"/>
    </row>
    <row r="94" spans="1:6">
      <c r="A94" s="5"/>
      <c r="B94" s="326" t="s">
        <v>161</v>
      </c>
      <c r="C94" s="327"/>
      <c r="D94" s="327"/>
      <c r="E94" s="354"/>
      <c r="F94" s="341"/>
    </row>
    <row r="95" spans="1:6">
      <c r="A95" s="14" t="s">
        <v>162</v>
      </c>
      <c r="B95" s="131" t="s">
        <v>163</v>
      </c>
      <c r="C95" s="133" t="s">
        <v>71</v>
      </c>
      <c r="D95" s="132">
        <v>92.42</v>
      </c>
      <c r="E95" s="348">
        <v>8</v>
      </c>
      <c r="F95" s="341">
        <f t="shared" si="5"/>
        <v>739.36</v>
      </c>
    </row>
    <row r="96" spans="1:6">
      <c r="A96" s="14" t="s">
        <v>164</v>
      </c>
      <c r="B96" s="131" t="s">
        <v>165</v>
      </c>
      <c r="C96" s="133" t="s">
        <v>71</v>
      </c>
      <c r="D96" s="132">
        <v>42.77</v>
      </c>
      <c r="E96" s="348">
        <v>8</v>
      </c>
      <c r="F96" s="341">
        <f t="shared" si="5"/>
        <v>342.16</v>
      </c>
    </row>
    <row r="97" spans="1:6">
      <c r="A97" s="14" t="s">
        <v>166</v>
      </c>
      <c r="B97" s="131" t="s">
        <v>167</v>
      </c>
      <c r="C97" s="133" t="s">
        <v>71</v>
      </c>
      <c r="D97" s="132">
        <v>2.6</v>
      </c>
      <c r="E97" s="348">
        <v>8</v>
      </c>
      <c r="F97" s="341">
        <f t="shared" si="5"/>
        <v>20.8</v>
      </c>
    </row>
    <row r="98" spans="1:6">
      <c r="A98" s="2">
        <v>2.2999999999999998</v>
      </c>
      <c r="B98" s="3" t="s">
        <v>168</v>
      </c>
      <c r="C98" s="4"/>
      <c r="D98" s="45"/>
      <c r="E98" s="344"/>
      <c r="F98" s="353">
        <f>SUM(F99:F102)</f>
        <v>8547.7000000000007</v>
      </c>
    </row>
    <row r="99" spans="1:6">
      <c r="A99" s="16"/>
      <c r="B99" s="107" t="s">
        <v>169</v>
      </c>
      <c r="C99" s="7"/>
      <c r="D99" s="39"/>
      <c r="E99" s="346"/>
      <c r="F99" s="331"/>
    </row>
    <row r="100" spans="1:6" ht="27.6">
      <c r="A100" s="5"/>
      <c r="B100" s="140" t="s">
        <v>170</v>
      </c>
      <c r="C100" s="131"/>
      <c r="D100" s="131"/>
      <c r="E100" s="351"/>
      <c r="F100" s="351"/>
    </row>
    <row r="101" spans="1:6">
      <c r="A101" s="14" t="s">
        <v>171</v>
      </c>
      <c r="B101" s="131" t="s">
        <v>140</v>
      </c>
      <c r="C101" s="133" t="s">
        <v>71</v>
      </c>
      <c r="D101" s="132">
        <v>228.96</v>
      </c>
      <c r="E101" s="348">
        <v>35</v>
      </c>
      <c r="F101" s="341">
        <f t="shared" ref="F101:F102" si="6">E101*D101</f>
        <v>8013.6</v>
      </c>
    </row>
    <row r="102" spans="1:6">
      <c r="A102" s="14" t="s">
        <v>172</v>
      </c>
      <c r="B102" s="131" t="s">
        <v>173</v>
      </c>
      <c r="C102" s="133" t="s">
        <v>71</v>
      </c>
      <c r="D102" s="132">
        <v>15.26</v>
      </c>
      <c r="E102" s="348">
        <v>35</v>
      </c>
      <c r="F102" s="341">
        <f t="shared" si="6"/>
        <v>534.1</v>
      </c>
    </row>
    <row r="103" spans="1:6">
      <c r="A103" s="2">
        <v>2.4</v>
      </c>
      <c r="B103" s="3" t="s">
        <v>174</v>
      </c>
      <c r="C103" s="4"/>
      <c r="D103" s="45"/>
      <c r="E103" s="344"/>
      <c r="F103" s="353">
        <f>SUM(F104:F124)</f>
        <v>18400.97</v>
      </c>
    </row>
    <row r="104" spans="1:6" ht="16.5" customHeight="1">
      <c r="A104" s="14"/>
      <c r="B104" s="326" t="s">
        <v>175</v>
      </c>
      <c r="C104" s="327"/>
      <c r="D104" s="327"/>
      <c r="E104" s="354"/>
      <c r="F104" s="355"/>
    </row>
    <row r="105" spans="1:6" ht="41.4">
      <c r="A105" s="14"/>
      <c r="B105" s="142" t="s">
        <v>176</v>
      </c>
      <c r="C105" s="143"/>
      <c r="D105" s="143"/>
      <c r="E105" s="356"/>
      <c r="F105" s="356"/>
    </row>
    <row r="106" spans="1:6">
      <c r="A106" s="14" t="s">
        <v>177</v>
      </c>
      <c r="B106" s="134" t="s">
        <v>178</v>
      </c>
      <c r="C106" s="144" t="s">
        <v>135</v>
      </c>
      <c r="D106" s="132">
        <v>55.2</v>
      </c>
      <c r="E106" s="348">
        <v>10</v>
      </c>
      <c r="F106" s="341">
        <f t="shared" ref="F106:F124" si="7">E106*D106</f>
        <v>552</v>
      </c>
    </row>
    <row r="107" spans="1:6" ht="27.6">
      <c r="A107" s="14" t="s">
        <v>179</v>
      </c>
      <c r="B107" s="134" t="s">
        <v>180</v>
      </c>
      <c r="C107" s="144" t="s">
        <v>135</v>
      </c>
      <c r="D107" s="132">
        <v>59.2</v>
      </c>
      <c r="E107" s="348">
        <v>10</v>
      </c>
      <c r="F107" s="341">
        <f t="shared" si="7"/>
        <v>592</v>
      </c>
    </row>
    <row r="108" spans="1:6" ht="27.6">
      <c r="A108" s="14" t="s">
        <v>181</v>
      </c>
      <c r="B108" s="134" t="s">
        <v>182</v>
      </c>
      <c r="C108" s="144" t="s">
        <v>135</v>
      </c>
      <c r="D108" s="132">
        <v>219.7</v>
      </c>
      <c r="E108" s="348">
        <v>10</v>
      </c>
      <c r="F108" s="341">
        <f t="shared" si="7"/>
        <v>2197</v>
      </c>
    </row>
    <row r="109" spans="1:6" ht="27.6">
      <c r="A109" s="14" t="s">
        <v>183</v>
      </c>
      <c r="B109" s="134" t="s">
        <v>184</v>
      </c>
      <c r="C109" s="144" t="s">
        <v>135</v>
      </c>
      <c r="D109" s="132">
        <v>182.4</v>
      </c>
      <c r="E109" s="348">
        <v>8</v>
      </c>
      <c r="F109" s="341">
        <f t="shared" si="7"/>
        <v>1459.2</v>
      </c>
    </row>
    <row r="110" spans="1:6">
      <c r="A110" s="14" t="s">
        <v>185</v>
      </c>
      <c r="B110" s="134" t="s">
        <v>186</v>
      </c>
      <c r="C110" s="144" t="s">
        <v>187</v>
      </c>
      <c r="D110" s="132">
        <v>72</v>
      </c>
      <c r="E110" s="348">
        <v>8</v>
      </c>
      <c r="F110" s="341">
        <f t="shared" si="7"/>
        <v>576</v>
      </c>
    </row>
    <row r="111" spans="1:6">
      <c r="A111" s="14" t="s">
        <v>188</v>
      </c>
      <c r="B111" s="134" t="s">
        <v>189</v>
      </c>
      <c r="C111" s="144" t="s">
        <v>187</v>
      </c>
      <c r="D111" s="132">
        <v>36</v>
      </c>
      <c r="E111" s="348">
        <v>18</v>
      </c>
      <c r="F111" s="341">
        <f t="shared" si="7"/>
        <v>648</v>
      </c>
    </row>
    <row r="112" spans="1:6" ht="27.6">
      <c r="A112" s="14" t="s">
        <v>190</v>
      </c>
      <c r="B112" s="134" t="s">
        <v>191</v>
      </c>
      <c r="C112" s="144" t="s">
        <v>187</v>
      </c>
      <c r="D112" s="132">
        <v>36</v>
      </c>
      <c r="E112" s="348">
        <v>10</v>
      </c>
      <c r="F112" s="341">
        <f t="shared" si="7"/>
        <v>360</v>
      </c>
    </row>
    <row r="113" spans="1:6">
      <c r="A113" s="14"/>
      <c r="B113" s="108" t="s">
        <v>192</v>
      </c>
      <c r="C113" s="109"/>
      <c r="D113" s="39"/>
      <c r="E113" s="346"/>
      <c r="F113" s="341"/>
    </row>
    <row r="114" spans="1:6" ht="27.6">
      <c r="A114" s="14" t="s">
        <v>193</v>
      </c>
      <c r="B114" s="134" t="s">
        <v>194</v>
      </c>
      <c r="C114" s="133" t="s">
        <v>71</v>
      </c>
      <c r="D114" s="132">
        <v>154.75</v>
      </c>
      <c r="E114" s="348">
        <v>15</v>
      </c>
      <c r="F114" s="341">
        <f t="shared" si="7"/>
        <v>2321.25</v>
      </c>
    </row>
    <row r="115" spans="1:6" ht="27.6">
      <c r="A115" s="14" t="s">
        <v>195</v>
      </c>
      <c r="B115" s="134" t="s">
        <v>196</v>
      </c>
      <c r="C115" s="144" t="s">
        <v>135</v>
      </c>
      <c r="D115" s="132">
        <v>15.6</v>
      </c>
      <c r="E115" s="348">
        <v>8</v>
      </c>
      <c r="F115" s="341">
        <f t="shared" si="7"/>
        <v>124.8</v>
      </c>
    </row>
    <row r="116" spans="1:6" ht="41.4">
      <c r="A116" s="14" t="s">
        <v>197</v>
      </c>
      <c r="B116" s="134" t="s">
        <v>198</v>
      </c>
      <c r="C116" s="144" t="s">
        <v>135</v>
      </c>
      <c r="D116" s="132">
        <v>19.84</v>
      </c>
      <c r="E116" s="348">
        <v>8</v>
      </c>
      <c r="F116" s="341">
        <f t="shared" si="7"/>
        <v>158.72</v>
      </c>
    </row>
    <row r="117" spans="1:6">
      <c r="B117" s="6" t="s">
        <v>199</v>
      </c>
      <c r="C117" s="110"/>
      <c r="D117" s="39"/>
      <c r="E117" s="346"/>
      <c r="F117" s="341"/>
    </row>
    <row r="118" spans="1:6" ht="55.2">
      <c r="A118" s="14" t="s">
        <v>200</v>
      </c>
      <c r="B118" s="131" t="s">
        <v>201</v>
      </c>
      <c r="C118" s="133" t="s">
        <v>71</v>
      </c>
      <c r="D118" s="44">
        <v>109.2</v>
      </c>
      <c r="E118" s="347">
        <v>45</v>
      </c>
      <c r="F118" s="341">
        <f t="shared" si="7"/>
        <v>4914</v>
      </c>
    </row>
    <row r="119" spans="1:6">
      <c r="B119" s="6" t="s">
        <v>202</v>
      </c>
      <c r="C119" s="110"/>
      <c r="D119" s="111"/>
      <c r="E119" s="357"/>
      <c r="F119" s="341"/>
    </row>
    <row r="120" spans="1:6" ht="27.6">
      <c r="A120" s="14" t="s">
        <v>203</v>
      </c>
      <c r="B120" s="131" t="s">
        <v>204</v>
      </c>
      <c r="C120" s="44" t="s">
        <v>135</v>
      </c>
      <c r="D120" s="145">
        <v>31.2</v>
      </c>
      <c r="E120" s="347">
        <v>15</v>
      </c>
      <c r="F120" s="341">
        <f t="shared" si="7"/>
        <v>468</v>
      </c>
    </row>
    <row r="121" spans="1:6">
      <c r="A121" s="14" t="s">
        <v>205</v>
      </c>
      <c r="B121" s="131" t="s">
        <v>206</v>
      </c>
      <c r="C121" s="133" t="s">
        <v>187</v>
      </c>
      <c r="D121" s="132">
        <v>2</v>
      </c>
      <c r="E121" s="347">
        <v>15</v>
      </c>
      <c r="F121" s="341">
        <f t="shared" si="7"/>
        <v>30</v>
      </c>
    </row>
    <row r="122" spans="1:6">
      <c r="A122" s="14" t="s">
        <v>207</v>
      </c>
      <c r="B122" s="146" t="s">
        <v>208</v>
      </c>
      <c r="C122" s="133" t="s">
        <v>209</v>
      </c>
      <c r="D122" s="132">
        <v>1</v>
      </c>
      <c r="E122" s="347">
        <v>1500</v>
      </c>
      <c r="F122" s="341">
        <f t="shared" si="7"/>
        <v>1500</v>
      </c>
    </row>
    <row r="123" spans="1:6">
      <c r="A123" s="14" t="s">
        <v>210</v>
      </c>
      <c r="B123" s="134" t="s">
        <v>211</v>
      </c>
      <c r="C123" s="133" t="s">
        <v>209</v>
      </c>
      <c r="D123" s="41">
        <v>1</v>
      </c>
      <c r="E123" s="347">
        <v>1000</v>
      </c>
      <c r="F123" s="341">
        <f t="shared" si="7"/>
        <v>1000</v>
      </c>
    </row>
    <row r="124" spans="1:6">
      <c r="A124" s="14" t="s">
        <v>212</v>
      </c>
      <c r="B124" s="146" t="s">
        <v>213</v>
      </c>
      <c r="C124" s="133" t="s">
        <v>209</v>
      </c>
      <c r="D124" s="132">
        <v>1</v>
      </c>
      <c r="E124" s="347">
        <v>1500</v>
      </c>
      <c r="F124" s="341">
        <f t="shared" si="7"/>
        <v>1500</v>
      </c>
    </row>
    <row r="125" spans="1:6">
      <c r="A125" s="2">
        <v>2.5</v>
      </c>
      <c r="B125" s="3" t="s">
        <v>214</v>
      </c>
      <c r="C125" s="4"/>
      <c r="D125" s="45"/>
      <c r="E125" s="344"/>
      <c r="F125" s="353">
        <f>SUM(F126:F135)</f>
        <v>7775</v>
      </c>
    </row>
    <row r="126" spans="1:6">
      <c r="A126" s="22"/>
      <c r="B126" s="112" t="s">
        <v>215</v>
      </c>
      <c r="C126" s="7"/>
      <c r="D126" s="39"/>
      <c r="E126" s="346"/>
      <c r="F126" s="335"/>
    </row>
    <row r="127" spans="1:6" ht="27.6">
      <c r="A127" s="16"/>
      <c r="B127" s="320" t="s">
        <v>216</v>
      </c>
      <c r="C127" s="131"/>
      <c r="D127" s="131"/>
      <c r="E127" s="351"/>
      <c r="F127" s="351"/>
    </row>
    <row r="128" spans="1:6" ht="69">
      <c r="A128" s="23" t="s">
        <v>217</v>
      </c>
      <c r="B128" s="131" t="s">
        <v>218</v>
      </c>
      <c r="C128" s="133" t="s">
        <v>187</v>
      </c>
      <c r="D128" s="132">
        <v>7</v>
      </c>
      <c r="E128" s="347">
        <v>550</v>
      </c>
      <c r="F128" s="341">
        <f t="shared" ref="F128:F135" si="8">E128*D128</f>
        <v>3850</v>
      </c>
    </row>
    <row r="129" spans="1:6" ht="69">
      <c r="A129" s="23" t="s">
        <v>219</v>
      </c>
      <c r="B129" s="131" t="s">
        <v>220</v>
      </c>
      <c r="C129" s="133" t="s">
        <v>187</v>
      </c>
      <c r="D129" s="132">
        <v>2</v>
      </c>
      <c r="E129" s="347">
        <v>550</v>
      </c>
      <c r="F129" s="341">
        <f t="shared" si="8"/>
        <v>1100</v>
      </c>
    </row>
    <row r="130" spans="1:6">
      <c r="B130" s="112" t="s">
        <v>221</v>
      </c>
      <c r="C130" s="7"/>
      <c r="D130" s="39"/>
      <c r="E130" s="346"/>
      <c r="F130" s="341"/>
    </row>
    <row r="131" spans="1:6" ht="69">
      <c r="A131" s="22"/>
      <c r="B131" s="320" t="s">
        <v>222</v>
      </c>
      <c r="C131" s="131"/>
      <c r="D131" s="131"/>
      <c r="E131" s="351"/>
      <c r="F131" s="341"/>
    </row>
    <row r="132" spans="1:6" ht="55.2">
      <c r="A132" s="23" t="s">
        <v>223</v>
      </c>
      <c r="B132" s="131" t="s">
        <v>224</v>
      </c>
      <c r="C132" s="133" t="s">
        <v>187</v>
      </c>
      <c r="D132" s="132">
        <v>5</v>
      </c>
      <c r="E132" s="347">
        <v>325</v>
      </c>
      <c r="F132" s="341">
        <f t="shared" si="8"/>
        <v>1625</v>
      </c>
    </row>
    <row r="133" spans="1:6" ht="27.6">
      <c r="A133" s="23" t="s">
        <v>225</v>
      </c>
      <c r="B133" s="131" t="s">
        <v>226</v>
      </c>
      <c r="C133" s="133" t="s">
        <v>187</v>
      </c>
      <c r="D133" s="132">
        <v>1</v>
      </c>
      <c r="E133" s="347">
        <v>250</v>
      </c>
      <c r="F133" s="341">
        <f t="shared" si="8"/>
        <v>250</v>
      </c>
    </row>
    <row r="134" spans="1:6" ht="55.2">
      <c r="A134" s="23" t="s">
        <v>227</v>
      </c>
      <c r="B134" s="131" t="s">
        <v>228</v>
      </c>
      <c r="C134" s="133" t="s">
        <v>187</v>
      </c>
      <c r="D134" s="132">
        <v>2</v>
      </c>
      <c r="E134" s="347">
        <v>300</v>
      </c>
      <c r="F134" s="341">
        <f t="shared" si="8"/>
        <v>600</v>
      </c>
    </row>
    <row r="135" spans="1:6" ht="55.2">
      <c r="A135" s="23" t="s">
        <v>229</v>
      </c>
      <c r="B135" s="131" t="s">
        <v>230</v>
      </c>
      <c r="C135" s="133" t="s">
        <v>187</v>
      </c>
      <c r="D135" s="132">
        <v>1</v>
      </c>
      <c r="E135" s="347">
        <v>350</v>
      </c>
      <c r="F135" s="341">
        <f t="shared" si="8"/>
        <v>350</v>
      </c>
    </row>
    <row r="136" spans="1:6">
      <c r="A136" s="2">
        <v>2.6</v>
      </c>
      <c r="B136" s="3" t="s">
        <v>231</v>
      </c>
      <c r="C136" s="4"/>
      <c r="D136" s="45"/>
      <c r="E136" s="344"/>
      <c r="F136" s="353">
        <f>SUM(F137:F152)</f>
        <v>13512.499999999998</v>
      </c>
    </row>
    <row r="137" spans="1:6">
      <c r="A137" s="23"/>
      <c r="B137" s="107" t="s">
        <v>232</v>
      </c>
      <c r="C137" s="7"/>
      <c r="D137" s="39"/>
      <c r="E137" s="346"/>
      <c r="F137" s="331"/>
    </row>
    <row r="138" spans="1:6">
      <c r="A138" s="23"/>
      <c r="B138" s="15" t="s">
        <v>233</v>
      </c>
      <c r="C138" s="7"/>
      <c r="D138" s="39"/>
      <c r="E138" s="346"/>
      <c r="F138" s="331"/>
    </row>
    <row r="139" spans="1:6">
      <c r="A139" s="23" t="s">
        <v>234</v>
      </c>
      <c r="B139" s="131" t="s">
        <v>235</v>
      </c>
      <c r="C139" s="133" t="s">
        <v>71</v>
      </c>
      <c r="D139" s="132">
        <v>109.2</v>
      </c>
      <c r="E139" s="347">
        <v>20</v>
      </c>
      <c r="F139" s="341">
        <f t="shared" ref="F139:F152" si="9">E139*D139</f>
        <v>2184</v>
      </c>
    </row>
    <row r="140" spans="1:6">
      <c r="A140" s="23" t="s">
        <v>236</v>
      </c>
      <c r="B140" s="131" t="s">
        <v>237</v>
      </c>
      <c r="C140" s="133" t="s">
        <v>71</v>
      </c>
      <c r="D140" s="132">
        <v>109.2</v>
      </c>
      <c r="E140" s="347">
        <v>12</v>
      </c>
      <c r="F140" s="341">
        <f t="shared" si="9"/>
        <v>1310.4000000000001</v>
      </c>
    </row>
    <row r="141" spans="1:6">
      <c r="A141" s="23" t="s">
        <v>238</v>
      </c>
      <c r="B141" s="131" t="s">
        <v>239</v>
      </c>
      <c r="C141" s="133" t="s">
        <v>135</v>
      </c>
      <c r="D141" s="132">
        <v>90.4</v>
      </c>
      <c r="E141" s="347">
        <v>4</v>
      </c>
      <c r="F141" s="341">
        <f t="shared" si="9"/>
        <v>361.6</v>
      </c>
    </row>
    <row r="142" spans="1:6">
      <c r="A142" s="23" t="s">
        <v>240</v>
      </c>
      <c r="B142" s="131" t="s">
        <v>241</v>
      </c>
      <c r="C142" s="133" t="s">
        <v>71</v>
      </c>
      <c r="D142" s="132">
        <v>27.12</v>
      </c>
      <c r="E142" s="347">
        <v>15</v>
      </c>
      <c r="F142" s="341">
        <f t="shared" si="9"/>
        <v>406.8</v>
      </c>
    </row>
    <row r="143" spans="1:6">
      <c r="B143" s="6" t="s">
        <v>242</v>
      </c>
      <c r="C143" s="7"/>
      <c r="D143" s="39"/>
      <c r="E143" s="346"/>
      <c r="F143" s="341"/>
    </row>
    <row r="144" spans="1:6">
      <c r="A144" s="24"/>
      <c r="B144" s="11" t="s">
        <v>243</v>
      </c>
      <c r="C144" s="7"/>
      <c r="D144" s="39"/>
      <c r="E144" s="346"/>
      <c r="F144" s="341"/>
    </row>
    <row r="145" spans="1:6">
      <c r="A145" s="23" t="s">
        <v>244</v>
      </c>
      <c r="B145" s="131" t="s">
        <v>245</v>
      </c>
      <c r="C145" s="133" t="s">
        <v>71</v>
      </c>
      <c r="D145" s="132">
        <v>279.77</v>
      </c>
      <c r="E145" s="347">
        <v>15</v>
      </c>
      <c r="F145" s="341">
        <f t="shared" si="9"/>
        <v>4196.5499999999993</v>
      </c>
    </row>
    <row r="146" spans="1:6">
      <c r="A146" s="23" t="s">
        <v>246</v>
      </c>
      <c r="B146" s="131" t="s">
        <v>247</v>
      </c>
      <c r="C146" s="133" t="s">
        <v>71</v>
      </c>
      <c r="D146" s="132">
        <v>279.77</v>
      </c>
      <c r="E146" s="347">
        <v>7</v>
      </c>
      <c r="F146" s="341">
        <f t="shared" si="9"/>
        <v>1958.3899999999999</v>
      </c>
    </row>
    <row r="147" spans="1:6">
      <c r="B147" s="6" t="s">
        <v>248</v>
      </c>
      <c r="C147" s="7"/>
      <c r="D147" s="39"/>
      <c r="E147" s="346"/>
      <c r="F147" s="341"/>
    </row>
    <row r="148" spans="1:6" ht="27.6">
      <c r="B148" s="320" t="s">
        <v>249</v>
      </c>
      <c r="C148" s="131"/>
      <c r="D148" s="131"/>
      <c r="E148" s="351"/>
      <c r="F148" s="341"/>
    </row>
    <row r="149" spans="1:6" ht="33" customHeight="1">
      <c r="A149" s="23" t="s">
        <v>250</v>
      </c>
      <c r="B149" s="131" t="s">
        <v>251</v>
      </c>
      <c r="C149" s="133" t="s">
        <v>71</v>
      </c>
      <c r="D149" s="132">
        <v>122.04</v>
      </c>
      <c r="E149" s="347">
        <v>7</v>
      </c>
      <c r="F149" s="341">
        <f t="shared" si="9"/>
        <v>854.28000000000009</v>
      </c>
    </row>
    <row r="150" spans="1:6">
      <c r="B150" s="6" t="s">
        <v>252</v>
      </c>
      <c r="C150" s="7"/>
      <c r="D150" s="39"/>
      <c r="E150" s="346"/>
      <c r="F150" s="341"/>
    </row>
    <row r="151" spans="1:6">
      <c r="A151" s="23" t="s">
        <v>253</v>
      </c>
      <c r="B151" s="131" t="s">
        <v>254</v>
      </c>
      <c r="C151" s="133" t="s">
        <v>71</v>
      </c>
      <c r="D151" s="132">
        <v>101.84</v>
      </c>
      <c r="E151" s="347">
        <v>15</v>
      </c>
      <c r="F151" s="341">
        <f t="shared" si="9"/>
        <v>1527.6000000000001</v>
      </c>
    </row>
    <row r="152" spans="1:6">
      <c r="A152" s="23" t="s">
        <v>255</v>
      </c>
      <c r="B152" s="131" t="s">
        <v>256</v>
      </c>
      <c r="C152" s="133" t="s">
        <v>71</v>
      </c>
      <c r="D152" s="132">
        <v>101.84</v>
      </c>
      <c r="E152" s="347">
        <v>7</v>
      </c>
      <c r="F152" s="341">
        <f t="shared" si="9"/>
        <v>712.88</v>
      </c>
    </row>
    <row r="153" spans="1:6">
      <c r="A153" s="25">
        <v>2.7</v>
      </c>
      <c r="B153" s="113" t="s">
        <v>257</v>
      </c>
      <c r="C153" s="115"/>
      <c r="D153" s="114"/>
      <c r="E153" s="358"/>
      <c r="F153" s="358">
        <f>SUM(F154:F159)</f>
        <v>3350</v>
      </c>
    </row>
    <row r="154" spans="1:6">
      <c r="A154" s="14"/>
      <c r="B154" s="140" t="s">
        <v>258</v>
      </c>
      <c r="C154" s="140"/>
      <c r="D154" s="140"/>
      <c r="E154" s="359"/>
      <c r="F154" s="359"/>
    </row>
    <row r="155" spans="1:6" ht="27.6">
      <c r="A155" s="14" t="s">
        <v>259</v>
      </c>
      <c r="B155" s="321" t="s">
        <v>260</v>
      </c>
      <c r="C155" s="44" t="s">
        <v>261</v>
      </c>
      <c r="D155" s="145">
        <v>1</v>
      </c>
      <c r="E155" s="347">
        <v>600</v>
      </c>
      <c r="F155" s="341">
        <f t="shared" ref="F155:F159" si="10">E155*D155</f>
        <v>600</v>
      </c>
    </row>
    <row r="156" spans="1:6" ht="27.6">
      <c r="A156" s="14" t="s">
        <v>262</v>
      </c>
      <c r="B156" s="321" t="s">
        <v>263</v>
      </c>
      <c r="C156" s="44" t="s">
        <v>261</v>
      </c>
      <c r="D156" s="145">
        <v>1</v>
      </c>
      <c r="E156" s="347">
        <v>150</v>
      </c>
      <c r="F156" s="341">
        <f t="shared" si="10"/>
        <v>150</v>
      </c>
    </row>
    <row r="157" spans="1:6">
      <c r="B157" s="140" t="s">
        <v>264</v>
      </c>
      <c r="C157" s="140"/>
      <c r="D157" s="140"/>
      <c r="E157" s="359"/>
      <c r="F157" s="341"/>
    </row>
    <row r="158" spans="1:6" ht="55.2">
      <c r="A158" s="14" t="s">
        <v>265</v>
      </c>
      <c r="B158" s="147" t="s">
        <v>266</v>
      </c>
      <c r="C158" s="133" t="s">
        <v>187</v>
      </c>
      <c r="D158" s="148">
        <v>3</v>
      </c>
      <c r="E158" s="347">
        <v>800</v>
      </c>
      <c r="F158" s="341">
        <f t="shared" si="10"/>
        <v>2400</v>
      </c>
    </row>
    <row r="159" spans="1:6" ht="27.6">
      <c r="A159" s="14" t="s">
        <v>267</v>
      </c>
      <c r="B159" s="131" t="s">
        <v>268</v>
      </c>
      <c r="C159" s="133" t="s">
        <v>187</v>
      </c>
      <c r="D159" s="41">
        <v>1</v>
      </c>
      <c r="E159" s="347">
        <v>200</v>
      </c>
      <c r="F159" s="341">
        <f t="shared" si="10"/>
        <v>200</v>
      </c>
    </row>
    <row r="160" spans="1:6">
      <c r="A160" s="30">
        <v>2.8</v>
      </c>
      <c r="B160" s="116" t="s">
        <v>269</v>
      </c>
      <c r="C160" s="118"/>
      <c r="D160" s="117"/>
      <c r="E160" s="360"/>
      <c r="F160" s="361">
        <f>SUM(F161:F174)</f>
        <v>3897.1114999999995</v>
      </c>
    </row>
    <row r="161" spans="1:6" ht="27.6">
      <c r="A161" s="26"/>
      <c r="B161" s="13" t="s">
        <v>270</v>
      </c>
      <c r="C161" s="98"/>
      <c r="D161" s="119"/>
      <c r="E161" s="362"/>
      <c r="F161" s="363"/>
    </row>
    <row r="162" spans="1:6">
      <c r="A162" s="26" t="s">
        <v>271</v>
      </c>
      <c r="B162" s="134" t="s">
        <v>272</v>
      </c>
      <c r="C162" s="133" t="s">
        <v>187</v>
      </c>
      <c r="D162" s="132">
        <v>4</v>
      </c>
      <c r="E162" s="347">
        <v>250</v>
      </c>
      <c r="F162" s="341">
        <f t="shared" ref="F162:F174" si="11">E162*D162</f>
        <v>1000</v>
      </c>
    </row>
    <row r="163" spans="1:6">
      <c r="A163" s="26" t="s">
        <v>273</v>
      </c>
      <c r="B163" s="134" t="s">
        <v>274</v>
      </c>
      <c r="C163" s="133" t="s">
        <v>187</v>
      </c>
      <c r="D163" s="41">
        <v>3</v>
      </c>
      <c r="E163" s="347">
        <v>200</v>
      </c>
      <c r="F163" s="341">
        <f t="shared" si="11"/>
        <v>600</v>
      </c>
    </row>
    <row r="164" spans="1:6">
      <c r="A164" s="26" t="s">
        <v>275</v>
      </c>
      <c r="B164" s="134" t="s">
        <v>276</v>
      </c>
      <c r="C164" s="133" t="s">
        <v>187</v>
      </c>
      <c r="D164" s="132">
        <v>13</v>
      </c>
      <c r="E164" s="347">
        <v>100</v>
      </c>
      <c r="F164" s="341">
        <f t="shared" si="11"/>
        <v>1300</v>
      </c>
    </row>
    <row r="165" spans="1:6">
      <c r="A165" s="26" t="s">
        <v>277</v>
      </c>
      <c r="B165" s="134" t="s">
        <v>278</v>
      </c>
      <c r="C165" s="133" t="s">
        <v>187</v>
      </c>
      <c r="D165" s="132">
        <v>2</v>
      </c>
      <c r="E165" s="347">
        <v>100</v>
      </c>
      <c r="F165" s="341">
        <f t="shared" si="11"/>
        <v>200</v>
      </c>
    </row>
    <row r="166" spans="1:6" ht="27.6">
      <c r="B166" s="320" t="s">
        <v>279</v>
      </c>
      <c r="C166" s="133"/>
      <c r="D166" s="132"/>
      <c r="E166" s="347"/>
      <c r="F166" s="341"/>
    </row>
    <row r="167" spans="1:6" ht="16.2">
      <c r="A167" s="26" t="s">
        <v>280</v>
      </c>
      <c r="B167" s="131" t="s">
        <v>281</v>
      </c>
      <c r="C167" s="133" t="s">
        <v>81</v>
      </c>
      <c r="D167" s="132">
        <f>(0.35*2+0.5*2)*0.35*6</f>
        <v>3.57</v>
      </c>
      <c r="E167" s="347">
        <v>35</v>
      </c>
      <c r="F167" s="341">
        <f t="shared" si="11"/>
        <v>124.94999999999999</v>
      </c>
    </row>
    <row r="168" spans="1:6">
      <c r="B168" s="139" t="s">
        <v>282</v>
      </c>
      <c r="C168" s="133"/>
      <c r="D168" s="132"/>
      <c r="E168" s="347"/>
      <c r="F168" s="341"/>
    </row>
    <row r="169" spans="1:6" ht="16.2">
      <c r="A169" s="26" t="s">
        <v>283</v>
      </c>
      <c r="B169" s="134" t="s">
        <v>284</v>
      </c>
      <c r="C169" s="133" t="s">
        <v>81</v>
      </c>
      <c r="D169" s="132">
        <f>(2.8*0.5*0.1)*3</f>
        <v>0.41999999999999993</v>
      </c>
      <c r="E169" s="347">
        <v>460</v>
      </c>
      <c r="F169" s="341">
        <f t="shared" si="11"/>
        <v>193.19999999999996</v>
      </c>
    </row>
    <row r="170" spans="1:6">
      <c r="B170" s="139" t="s">
        <v>154</v>
      </c>
      <c r="C170" s="133"/>
      <c r="D170" s="132"/>
      <c r="E170" s="347"/>
      <c r="F170" s="341"/>
    </row>
    <row r="171" spans="1:6">
      <c r="A171" s="26" t="s">
        <v>285</v>
      </c>
      <c r="B171" s="131" t="s">
        <v>286</v>
      </c>
      <c r="C171" s="133" t="s">
        <v>287</v>
      </c>
      <c r="D171" s="132">
        <f>(2.8*5+0.45*28)*3*0.395</f>
        <v>31.521000000000004</v>
      </c>
      <c r="E171" s="347">
        <v>1.5</v>
      </c>
      <c r="F171" s="341">
        <f t="shared" si="11"/>
        <v>47.281500000000008</v>
      </c>
    </row>
    <row r="172" spans="1:6">
      <c r="B172" s="139" t="s">
        <v>288</v>
      </c>
      <c r="C172" s="133"/>
      <c r="D172" s="132"/>
      <c r="E172" s="347"/>
      <c r="F172" s="341"/>
    </row>
    <row r="173" spans="1:6" ht="16.2">
      <c r="A173" s="26" t="s">
        <v>289</v>
      </c>
      <c r="B173" s="131" t="s">
        <v>290</v>
      </c>
      <c r="C173" s="133" t="s">
        <v>291</v>
      </c>
      <c r="D173" s="132">
        <f>((2.8*2+0.5*2)*0.2*3)</f>
        <v>3.96</v>
      </c>
      <c r="E173" s="347">
        <v>8</v>
      </c>
      <c r="F173" s="341">
        <f t="shared" si="11"/>
        <v>31.68</v>
      </c>
    </row>
    <row r="174" spans="1:6">
      <c r="A174" s="26" t="s">
        <v>292</v>
      </c>
      <c r="B174" s="134" t="s">
        <v>293</v>
      </c>
      <c r="C174" s="133" t="s">
        <v>187</v>
      </c>
      <c r="D174" s="132">
        <v>1</v>
      </c>
      <c r="E174" s="347">
        <v>400</v>
      </c>
      <c r="F174" s="341">
        <f t="shared" si="11"/>
        <v>400</v>
      </c>
    </row>
    <row r="175" spans="1:6">
      <c r="A175" s="2">
        <v>2.9</v>
      </c>
      <c r="B175" s="3" t="s">
        <v>294</v>
      </c>
      <c r="C175" s="4"/>
      <c r="D175" s="45"/>
      <c r="E175" s="344"/>
      <c r="F175" s="345">
        <f>SUM(F176:F202)</f>
        <v>9510</v>
      </c>
    </row>
    <row r="176" spans="1:6">
      <c r="A176" s="31"/>
      <c r="B176" s="6" t="s">
        <v>295</v>
      </c>
      <c r="C176" s="14"/>
      <c r="D176" s="39"/>
      <c r="E176" s="346"/>
      <c r="F176" s="331"/>
    </row>
    <row r="177" spans="1:6" ht="27.6">
      <c r="A177" s="23"/>
      <c r="B177" s="15" t="s">
        <v>296</v>
      </c>
      <c r="C177" s="14"/>
      <c r="D177" s="39"/>
      <c r="E177" s="346"/>
      <c r="F177" s="331"/>
    </row>
    <row r="178" spans="1:6">
      <c r="A178" s="23" t="s">
        <v>297</v>
      </c>
      <c r="B178" s="131" t="s">
        <v>298</v>
      </c>
      <c r="C178" s="44" t="s">
        <v>135</v>
      </c>
      <c r="D178" s="132">
        <v>250</v>
      </c>
      <c r="E178" s="347">
        <v>5</v>
      </c>
      <c r="F178" s="341">
        <f t="shared" ref="F178:F202" si="12">E178*D178</f>
        <v>1250</v>
      </c>
    </row>
    <row r="179" spans="1:6">
      <c r="A179" s="23" t="s">
        <v>299</v>
      </c>
      <c r="B179" s="131" t="s">
        <v>300</v>
      </c>
      <c r="C179" s="44" t="s">
        <v>187</v>
      </c>
      <c r="D179" s="132">
        <v>21</v>
      </c>
      <c r="E179" s="347">
        <v>15</v>
      </c>
      <c r="F179" s="341">
        <f t="shared" si="12"/>
        <v>315</v>
      </c>
    </row>
    <row r="180" spans="1:6">
      <c r="A180" s="23" t="s">
        <v>301</v>
      </c>
      <c r="B180" s="131" t="s">
        <v>302</v>
      </c>
      <c r="C180" s="44" t="s">
        <v>187</v>
      </c>
      <c r="D180" s="132">
        <v>16</v>
      </c>
      <c r="E180" s="347">
        <v>15</v>
      </c>
      <c r="F180" s="341">
        <f t="shared" si="12"/>
        <v>240</v>
      </c>
    </row>
    <row r="181" spans="1:6">
      <c r="A181" s="23" t="s">
        <v>303</v>
      </c>
      <c r="B181" s="131" t="s">
        <v>304</v>
      </c>
      <c r="C181" s="44" t="s">
        <v>187</v>
      </c>
      <c r="D181" s="132">
        <v>26</v>
      </c>
      <c r="E181" s="347">
        <v>12</v>
      </c>
      <c r="F181" s="341">
        <f t="shared" si="12"/>
        <v>312</v>
      </c>
    </row>
    <row r="182" spans="1:6">
      <c r="A182" s="23" t="s">
        <v>305</v>
      </c>
      <c r="B182" s="131" t="s">
        <v>306</v>
      </c>
      <c r="C182" s="150" t="s">
        <v>187</v>
      </c>
      <c r="D182" s="149">
        <v>9</v>
      </c>
      <c r="E182" s="347">
        <v>12</v>
      </c>
      <c r="F182" s="341">
        <f t="shared" si="12"/>
        <v>108</v>
      </c>
    </row>
    <row r="183" spans="1:6">
      <c r="A183" s="23" t="s">
        <v>307</v>
      </c>
      <c r="B183" s="131" t="s">
        <v>308</v>
      </c>
      <c r="C183" s="150" t="s">
        <v>187</v>
      </c>
      <c r="D183" s="151">
        <v>16</v>
      </c>
      <c r="E183" s="347">
        <v>10</v>
      </c>
      <c r="F183" s="341">
        <f t="shared" si="12"/>
        <v>160</v>
      </c>
    </row>
    <row r="184" spans="1:6">
      <c r="A184" s="23" t="s">
        <v>309</v>
      </c>
      <c r="B184" s="131" t="s">
        <v>310</v>
      </c>
      <c r="C184" s="150" t="s">
        <v>187</v>
      </c>
      <c r="D184" s="151">
        <v>1</v>
      </c>
      <c r="E184" s="347">
        <v>350</v>
      </c>
      <c r="F184" s="341">
        <f t="shared" si="12"/>
        <v>350</v>
      </c>
    </row>
    <row r="185" spans="1:6">
      <c r="B185" s="139" t="s">
        <v>311</v>
      </c>
      <c r="C185" s="139"/>
      <c r="D185" s="139"/>
      <c r="E185" s="364"/>
      <c r="F185" s="341"/>
    </row>
    <row r="186" spans="1:6">
      <c r="B186" s="131" t="s">
        <v>312</v>
      </c>
      <c r="C186" s="131"/>
      <c r="D186" s="131"/>
      <c r="E186" s="351"/>
      <c r="F186" s="341"/>
    </row>
    <row r="187" spans="1:6">
      <c r="A187" s="23" t="s">
        <v>313</v>
      </c>
      <c r="B187" s="131" t="s">
        <v>314</v>
      </c>
      <c r="C187" s="150" t="s">
        <v>135</v>
      </c>
      <c r="D187" s="149">
        <v>25</v>
      </c>
      <c r="E187" s="347">
        <v>10</v>
      </c>
      <c r="F187" s="341">
        <f t="shared" si="12"/>
        <v>250</v>
      </c>
    </row>
    <row r="188" spans="1:6">
      <c r="A188" s="23" t="s">
        <v>315</v>
      </c>
      <c r="B188" s="131" t="s">
        <v>316</v>
      </c>
      <c r="C188" s="150" t="s">
        <v>135</v>
      </c>
      <c r="D188" s="149">
        <v>175</v>
      </c>
      <c r="E188" s="347">
        <v>5</v>
      </c>
      <c r="F188" s="341">
        <f t="shared" si="12"/>
        <v>875</v>
      </c>
    </row>
    <row r="189" spans="1:6">
      <c r="B189" s="152" t="s">
        <v>317</v>
      </c>
      <c r="C189" s="153"/>
      <c r="D189" s="153"/>
      <c r="E189" s="365"/>
      <c r="F189" s="341"/>
    </row>
    <row r="190" spans="1:6">
      <c r="A190" s="33"/>
      <c r="B190" s="154" t="s">
        <v>318</v>
      </c>
      <c r="C190" s="152"/>
      <c r="D190" s="152"/>
      <c r="E190" s="366"/>
      <c r="F190" s="341"/>
    </row>
    <row r="191" spans="1:6">
      <c r="A191" s="23" t="s">
        <v>319</v>
      </c>
      <c r="B191" s="147" t="s">
        <v>320</v>
      </c>
      <c r="C191" s="150" t="s">
        <v>187</v>
      </c>
      <c r="D191" s="151">
        <v>13</v>
      </c>
      <c r="E191" s="347">
        <v>15</v>
      </c>
      <c r="F191" s="341">
        <f t="shared" si="12"/>
        <v>195</v>
      </c>
    </row>
    <row r="192" spans="1:6">
      <c r="A192" s="23" t="s">
        <v>321</v>
      </c>
      <c r="B192" s="147" t="s">
        <v>322</v>
      </c>
      <c r="C192" s="150" t="s">
        <v>323</v>
      </c>
      <c r="D192" s="151">
        <v>1</v>
      </c>
      <c r="E192" s="347">
        <v>1200</v>
      </c>
      <c r="F192" s="341">
        <f t="shared" si="12"/>
        <v>1200</v>
      </c>
    </row>
    <row r="193" spans="1:6">
      <c r="A193" s="23" t="s">
        <v>324</v>
      </c>
      <c r="B193" s="147" t="s">
        <v>325</v>
      </c>
      <c r="C193" s="150" t="s">
        <v>323</v>
      </c>
      <c r="D193" s="151">
        <v>6</v>
      </c>
      <c r="E193" s="347">
        <v>65</v>
      </c>
      <c r="F193" s="341">
        <f t="shared" si="12"/>
        <v>390</v>
      </c>
    </row>
    <row r="194" spans="1:6">
      <c r="A194" s="23" t="s">
        <v>326</v>
      </c>
      <c r="B194" s="147" t="s">
        <v>327</v>
      </c>
      <c r="C194" s="150" t="s">
        <v>323</v>
      </c>
      <c r="D194" s="151">
        <v>1</v>
      </c>
      <c r="E194" s="347">
        <v>60</v>
      </c>
      <c r="F194" s="341">
        <f t="shared" si="12"/>
        <v>60</v>
      </c>
    </row>
    <row r="195" spans="1:6" ht="16.2">
      <c r="A195" s="23" t="s">
        <v>328</v>
      </c>
      <c r="B195" s="147" t="s">
        <v>329</v>
      </c>
      <c r="C195" s="150" t="s">
        <v>187</v>
      </c>
      <c r="D195" s="149">
        <v>2</v>
      </c>
      <c r="E195" s="347">
        <v>1000</v>
      </c>
      <c r="F195" s="341">
        <f t="shared" si="12"/>
        <v>2000</v>
      </c>
    </row>
    <row r="196" spans="1:6">
      <c r="A196" s="23" t="s">
        <v>330</v>
      </c>
      <c r="B196" s="147" t="s">
        <v>331</v>
      </c>
      <c r="C196" s="155" t="s">
        <v>323</v>
      </c>
      <c r="D196" s="149">
        <v>7</v>
      </c>
      <c r="E196" s="347">
        <v>15</v>
      </c>
      <c r="F196" s="341">
        <f t="shared" si="12"/>
        <v>105</v>
      </c>
    </row>
    <row r="197" spans="1:6">
      <c r="A197" s="23" t="s">
        <v>332</v>
      </c>
      <c r="B197" s="147" t="s">
        <v>333</v>
      </c>
      <c r="C197" s="44" t="s">
        <v>323</v>
      </c>
      <c r="D197" s="132">
        <v>1</v>
      </c>
      <c r="E197" s="347">
        <v>150</v>
      </c>
      <c r="F197" s="341">
        <f t="shared" si="12"/>
        <v>150</v>
      </c>
    </row>
    <row r="198" spans="1:6">
      <c r="A198" s="23" t="s">
        <v>334</v>
      </c>
      <c r="B198" s="147" t="s">
        <v>335</v>
      </c>
      <c r="C198" s="155" t="s">
        <v>187</v>
      </c>
      <c r="D198" s="149">
        <v>8</v>
      </c>
      <c r="E198" s="347">
        <v>25</v>
      </c>
      <c r="F198" s="341">
        <f t="shared" si="12"/>
        <v>200</v>
      </c>
    </row>
    <row r="199" spans="1:6">
      <c r="A199" s="23" t="s">
        <v>336</v>
      </c>
      <c r="B199" s="147" t="s">
        <v>337</v>
      </c>
      <c r="C199" s="155" t="s">
        <v>187</v>
      </c>
      <c r="D199" s="149">
        <v>6</v>
      </c>
      <c r="E199" s="347">
        <v>25</v>
      </c>
      <c r="F199" s="341">
        <f t="shared" si="12"/>
        <v>150</v>
      </c>
    </row>
    <row r="200" spans="1:6">
      <c r="A200" s="23" t="s">
        <v>338</v>
      </c>
      <c r="B200" s="147" t="s">
        <v>339</v>
      </c>
      <c r="C200" s="155" t="s">
        <v>187</v>
      </c>
      <c r="D200" s="149">
        <v>10</v>
      </c>
      <c r="E200" s="347">
        <v>18</v>
      </c>
      <c r="F200" s="341">
        <f t="shared" si="12"/>
        <v>180</v>
      </c>
    </row>
    <row r="201" spans="1:6">
      <c r="A201" s="23" t="s">
        <v>340</v>
      </c>
      <c r="B201" s="147" t="s">
        <v>341</v>
      </c>
      <c r="C201" s="155" t="s">
        <v>187</v>
      </c>
      <c r="D201" s="149">
        <v>1</v>
      </c>
      <c r="E201" s="347">
        <v>20</v>
      </c>
      <c r="F201" s="341">
        <f t="shared" si="12"/>
        <v>20</v>
      </c>
    </row>
    <row r="202" spans="1:6">
      <c r="A202" s="23" t="s">
        <v>342</v>
      </c>
      <c r="B202" s="147" t="s">
        <v>343</v>
      </c>
      <c r="C202" s="155" t="s">
        <v>209</v>
      </c>
      <c r="D202" s="149">
        <v>1</v>
      </c>
      <c r="E202" s="347">
        <v>1000</v>
      </c>
      <c r="F202" s="341">
        <f t="shared" si="12"/>
        <v>1000</v>
      </c>
    </row>
    <row r="203" spans="1:6">
      <c r="A203" s="34">
        <v>2.1</v>
      </c>
      <c r="B203" s="84" t="s">
        <v>344</v>
      </c>
      <c r="C203" s="30"/>
      <c r="D203" s="120"/>
      <c r="E203" s="367"/>
      <c r="F203" s="368">
        <f>SUM(F204:F212)</f>
        <v>2224.5</v>
      </c>
    </row>
    <row r="204" spans="1:6" ht="55.2">
      <c r="A204" s="7"/>
      <c r="B204" s="322" t="s">
        <v>345</v>
      </c>
      <c r="C204" s="152"/>
      <c r="D204" s="152"/>
      <c r="E204" s="366"/>
      <c r="F204" s="366"/>
    </row>
    <row r="205" spans="1:6">
      <c r="A205" s="7" t="s">
        <v>346</v>
      </c>
      <c r="B205" s="156" t="s">
        <v>347</v>
      </c>
      <c r="C205" s="44" t="s">
        <v>187</v>
      </c>
      <c r="D205" s="151">
        <v>1</v>
      </c>
      <c r="E205" s="347">
        <v>300</v>
      </c>
      <c r="F205" s="341">
        <f t="shared" ref="F205:F212" si="13">E205*D205</f>
        <v>300</v>
      </c>
    </row>
    <row r="206" spans="1:6">
      <c r="A206" s="7" t="s">
        <v>348</v>
      </c>
      <c r="B206" s="156" t="s">
        <v>349</v>
      </c>
      <c r="C206" s="44" t="s">
        <v>187</v>
      </c>
      <c r="D206" s="151">
        <v>1</v>
      </c>
      <c r="E206" s="347">
        <v>85</v>
      </c>
      <c r="F206" s="341">
        <f t="shared" si="13"/>
        <v>85</v>
      </c>
    </row>
    <row r="207" spans="1:6" ht="27.6">
      <c r="A207" s="7" t="s">
        <v>350</v>
      </c>
      <c r="B207" s="156" t="s">
        <v>351</v>
      </c>
      <c r="C207" s="44" t="s">
        <v>135</v>
      </c>
      <c r="D207" s="151">
        <v>5.4</v>
      </c>
      <c r="E207" s="347">
        <v>8.5</v>
      </c>
      <c r="F207" s="341">
        <f t="shared" si="13"/>
        <v>45.900000000000006</v>
      </c>
    </row>
    <row r="208" spans="1:6" ht="27.6">
      <c r="A208" s="7" t="s">
        <v>352</v>
      </c>
      <c r="B208" s="156" t="s">
        <v>353</v>
      </c>
      <c r="C208" s="44" t="s">
        <v>135</v>
      </c>
      <c r="D208" s="145">
        <v>5.6</v>
      </c>
      <c r="E208" s="347">
        <v>8.5</v>
      </c>
      <c r="F208" s="341">
        <f t="shared" si="13"/>
        <v>47.599999999999994</v>
      </c>
    </row>
    <row r="209" spans="1:6" ht="27.6">
      <c r="A209" s="7" t="s">
        <v>354</v>
      </c>
      <c r="B209" s="156" t="s">
        <v>355</v>
      </c>
      <c r="C209" s="44" t="s">
        <v>135</v>
      </c>
      <c r="D209" s="145">
        <v>5</v>
      </c>
      <c r="E209" s="347">
        <v>8.5</v>
      </c>
      <c r="F209" s="341">
        <f t="shared" si="13"/>
        <v>42.5</v>
      </c>
    </row>
    <row r="210" spans="1:6">
      <c r="A210" s="7" t="s">
        <v>356</v>
      </c>
      <c r="B210" s="156" t="s">
        <v>357</v>
      </c>
      <c r="C210" s="132" t="s">
        <v>187</v>
      </c>
      <c r="D210" s="149">
        <v>1</v>
      </c>
      <c r="E210" s="347">
        <v>3.5</v>
      </c>
      <c r="F210" s="341">
        <f t="shared" si="13"/>
        <v>3.5</v>
      </c>
    </row>
    <row r="211" spans="1:6">
      <c r="A211" s="7" t="s">
        <v>358</v>
      </c>
      <c r="B211" s="156" t="s">
        <v>359</v>
      </c>
      <c r="C211" s="44" t="s">
        <v>360</v>
      </c>
      <c r="D211" s="151">
        <v>1</v>
      </c>
      <c r="E211" s="347">
        <v>200</v>
      </c>
      <c r="F211" s="341">
        <f t="shared" si="13"/>
        <v>200</v>
      </c>
    </row>
    <row r="212" spans="1:6" ht="41.4">
      <c r="A212" s="7" t="s">
        <v>361</v>
      </c>
      <c r="B212" s="156" t="s">
        <v>362</v>
      </c>
      <c r="C212" s="132" t="s">
        <v>209</v>
      </c>
      <c r="D212" s="132">
        <v>1</v>
      </c>
      <c r="E212" s="347">
        <v>1500</v>
      </c>
      <c r="F212" s="341">
        <f t="shared" si="13"/>
        <v>1500</v>
      </c>
    </row>
    <row r="213" spans="1:6">
      <c r="A213" s="35">
        <v>2.11</v>
      </c>
      <c r="B213" s="121" t="s">
        <v>363</v>
      </c>
      <c r="C213" s="122"/>
      <c r="D213" s="34"/>
      <c r="E213" s="369"/>
      <c r="F213" s="370">
        <f>SUM(F215:F250)</f>
        <v>3285.0850000000005</v>
      </c>
    </row>
    <row r="214" spans="1:6">
      <c r="A214" s="7"/>
      <c r="B214" s="6" t="s">
        <v>364</v>
      </c>
      <c r="C214" s="28"/>
      <c r="D214" s="33"/>
      <c r="E214" s="371"/>
      <c r="F214" s="372"/>
    </row>
    <row r="215" spans="1:6" ht="16.2">
      <c r="A215" s="7" t="s">
        <v>365</v>
      </c>
      <c r="B215" s="134" t="s">
        <v>366</v>
      </c>
      <c r="C215" s="133" t="s">
        <v>81</v>
      </c>
      <c r="D215" s="145">
        <v>0.22</v>
      </c>
      <c r="E215" s="347">
        <v>15</v>
      </c>
      <c r="F215" s="341">
        <f t="shared" ref="F215:F250" si="14">E215*D215</f>
        <v>3.3</v>
      </c>
    </row>
    <row r="216" spans="1:6" ht="16.2">
      <c r="A216" s="7" t="s">
        <v>367</v>
      </c>
      <c r="B216" s="134" t="s">
        <v>368</v>
      </c>
      <c r="C216" s="133" t="s">
        <v>81</v>
      </c>
      <c r="D216" s="145">
        <v>0.22</v>
      </c>
      <c r="E216" s="347">
        <v>10</v>
      </c>
      <c r="F216" s="341">
        <f t="shared" si="14"/>
        <v>2.2000000000000002</v>
      </c>
    </row>
    <row r="217" spans="1:6">
      <c r="B217" s="139" t="s">
        <v>369</v>
      </c>
      <c r="C217" s="139"/>
      <c r="D217" s="139"/>
      <c r="E217" s="364"/>
      <c r="F217" s="341"/>
    </row>
    <row r="218" spans="1:6" ht="16.2">
      <c r="A218" s="7" t="s">
        <v>370</v>
      </c>
      <c r="B218" s="131" t="s">
        <v>371</v>
      </c>
      <c r="C218" s="133" t="s">
        <v>81</v>
      </c>
      <c r="D218" s="149">
        <v>0.22</v>
      </c>
      <c r="E218" s="347">
        <v>345</v>
      </c>
      <c r="F218" s="341">
        <f t="shared" si="14"/>
        <v>75.900000000000006</v>
      </c>
    </row>
    <row r="219" spans="1:6">
      <c r="B219" s="139" t="s">
        <v>372</v>
      </c>
      <c r="C219" s="133"/>
      <c r="D219" s="149"/>
      <c r="E219" s="347"/>
      <c r="F219" s="341"/>
    </row>
    <row r="220" spans="1:6" ht="27.6">
      <c r="A220" s="7" t="s">
        <v>373</v>
      </c>
      <c r="B220" s="131" t="s">
        <v>374</v>
      </c>
      <c r="C220" s="133"/>
      <c r="D220" s="149"/>
      <c r="E220" s="347"/>
      <c r="F220" s="341"/>
    </row>
    <row r="221" spans="1:6" ht="16.2">
      <c r="A221" s="7" t="s">
        <v>375</v>
      </c>
      <c r="B221" s="134" t="s">
        <v>140</v>
      </c>
      <c r="C221" s="133" t="s">
        <v>291</v>
      </c>
      <c r="D221" s="149">
        <v>10.08</v>
      </c>
      <c r="E221" s="347">
        <v>35</v>
      </c>
      <c r="F221" s="341">
        <f t="shared" si="14"/>
        <v>352.8</v>
      </c>
    </row>
    <row r="222" spans="1:6">
      <c r="A222" s="7" t="s">
        <v>376</v>
      </c>
      <c r="B222" s="134" t="s">
        <v>377</v>
      </c>
      <c r="C222" s="133"/>
      <c r="D222" s="149"/>
      <c r="E222" s="347"/>
      <c r="F222" s="341"/>
    </row>
    <row r="223" spans="1:6" ht="16.2">
      <c r="A223" s="7" t="s">
        <v>378</v>
      </c>
      <c r="B223" s="134" t="s">
        <v>379</v>
      </c>
      <c r="C223" s="133" t="s">
        <v>291</v>
      </c>
      <c r="D223" s="149">
        <v>12.08</v>
      </c>
      <c r="E223" s="347">
        <v>35</v>
      </c>
      <c r="F223" s="341">
        <f t="shared" si="14"/>
        <v>422.8</v>
      </c>
    </row>
    <row r="224" spans="1:6">
      <c r="B224" s="141" t="s">
        <v>380</v>
      </c>
      <c r="C224" s="133"/>
      <c r="D224" s="149"/>
      <c r="E224" s="347"/>
      <c r="F224" s="341"/>
    </row>
    <row r="225" spans="1:7" ht="16.2">
      <c r="A225" s="7" t="s">
        <v>381</v>
      </c>
      <c r="B225" s="134" t="s">
        <v>382</v>
      </c>
      <c r="C225" s="133" t="s">
        <v>81</v>
      </c>
      <c r="D225" s="149">
        <v>5.49</v>
      </c>
      <c r="E225" s="347">
        <v>10</v>
      </c>
      <c r="F225" s="341">
        <f t="shared" si="14"/>
        <v>54.900000000000006</v>
      </c>
      <c r="G225" s="323"/>
    </row>
    <row r="226" spans="1:7">
      <c r="A226" s="7"/>
      <c r="B226" s="139" t="s">
        <v>142</v>
      </c>
      <c r="C226" s="133"/>
      <c r="D226" s="149"/>
      <c r="E226" s="347"/>
      <c r="F226" s="341"/>
    </row>
    <row r="227" spans="1:7" ht="16.2">
      <c r="A227" s="7" t="s">
        <v>383</v>
      </c>
      <c r="B227" s="131" t="s">
        <v>144</v>
      </c>
      <c r="C227" s="133" t="s">
        <v>291</v>
      </c>
      <c r="D227" s="149">
        <f>0.65*11.2</f>
        <v>7.2799999999999994</v>
      </c>
      <c r="E227" s="347">
        <v>15</v>
      </c>
      <c r="F227" s="341">
        <f t="shared" si="14"/>
        <v>109.19999999999999</v>
      </c>
    </row>
    <row r="228" spans="1:7">
      <c r="A228" s="7"/>
      <c r="B228" s="139" t="s">
        <v>384</v>
      </c>
      <c r="C228" s="133"/>
      <c r="D228" s="149"/>
      <c r="E228" s="347"/>
      <c r="F228" s="341"/>
    </row>
    <row r="229" spans="1:7">
      <c r="A229" s="7" t="s">
        <v>385</v>
      </c>
      <c r="B229" s="131" t="s">
        <v>290</v>
      </c>
      <c r="C229" s="133" t="s">
        <v>135</v>
      </c>
      <c r="D229" s="149">
        <v>11.2</v>
      </c>
      <c r="E229" s="347">
        <v>8</v>
      </c>
      <c r="F229" s="341">
        <f t="shared" si="14"/>
        <v>89.6</v>
      </c>
    </row>
    <row r="230" spans="1:7">
      <c r="B230" s="139" t="s">
        <v>386</v>
      </c>
      <c r="C230" s="139"/>
      <c r="D230" s="139"/>
      <c r="E230" s="364"/>
      <c r="F230" s="341"/>
    </row>
    <row r="231" spans="1:7" ht="16.2">
      <c r="A231" s="7" t="s">
        <v>387</v>
      </c>
      <c r="B231" s="134" t="s">
        <v>388</v>
      </c>
      <c r="C231" s="133" t="s">
        <v>81</v>
      </c>
      <c r="D231" s="149">
        <v>0.22</v>
      </c>
      <c r="E231" s="347">
        <v>375</v>
      </c>
      <c r="F231" s="341">
        <f t="shared" si="14"/>
        <v>82.5</v>
      </c>
    </row>
    <row r="232" spans="1:7" ht="16.2">
      <c r="A232" s="7" t="s">
        <v>389</v>
      </c>
      <c r="B232" s="134" t="s">
        <v>390</v>
      </c>
      <c r="C232" s="133" t="s">
        <v>81</v>
      </c>
      <c r="D232" s="149">
        <v>1.18</v>
      </c>
      <c r="E232" s="347">
        <v>375</v>
      </c>
      <c r="F232" s="341">
        <f t="shared" si="14"/>
        <v>442.5</v>
      </c>
    </row>
    <row r="233" spans="1:7" ht="16.2">
      <c r="A233" s="7" t="s">
        <v>391</v>
      </c>
      <c r="B233" s="134" t="s">
        <v>392</v>
      </c>
      <c r="C233" s="133" t="s">
        <v>81</v>
      </c>
      <c r="D233" s="149">
        <v>1.1499999999999999</v>
      </c>
      <c r="E233" s="347">
        <v>375</v>
      </c>
      <c r="F233" s="341">
        <f t="shared" si="14"/>
        <v>431.24999999999994</v>
      </c>
    </row>
    <row r="234" spans="1:7">
      <c r="B234" s="141" t="s">
        <v>154</v>
      </c>
      <c r="C234" s="133"/>
      <c r="D234" s="149"/>
      <c r="E234" s="347"/>
      <c r="F234" s="341"/>
    </row>
    <row r="235" spans="1:7">
      <c r="A235" s="7" t="s">
        <v>393</v>
      </c>
      <c r="B235" s="134" t="s">
        <v>394</v>
      </c>
      <c r="C235" s="133" t="s">
        <v>287</v>
      </c>
      <c r="D235" s="149">
        <v>63.43</v>
      </c>
      <c r="E235" s="347">
        <v>1.5</v>
      </c>
      <c r="F235" s="341">
        <f t="shared" si="14"/>
        <v>95.144999999999996</v>
      </c>
    </row>
    <row r="236" spans="1:7" ht="16.2">
      <c r="A236" s="7" t="s">
        <v>395</v>
      </c>
      <c r="B236" s="163" t="s">
        <v>396</v>
      </c>
      <c r="C236" s="133" t="s">
        <v>291</v>
      </c>
      <c r="D236" s="149">
        <v>7.84</v>
      </c>
      <c r="E236" s="347">
        <v>6</v>
      </c>
      <c r="F236" s="341">
        <f t="shared" si="14"/>
        <v>47.04</v>
      </c>
    </row>
    <row r="237" spans="1:7">
      <c r="B237" s="139" t="s">
        <v>397</v>
      </c>
      <c r="C237" s="139"/>
      <c r="D237" s="139"/>
      <c r="E237" s="364"/>
      <c r="F237" s="341"/>
    </row>
    <row r="238" spans="1:7">
      <c r="A238" s="7"/>
      <c r="B238" s="320" t="s">
        <v>398</v>
      </c>
      <c r="C238" s="139"/>
      <c r="D238" s="139"/>
      <c r="E238" s="364"/>
      <c r="F238" s="341"/>
    </row>
    <row r="239" spans="1:7" ht="41.4">
      <c r="A239" s="7"/>
      <c r="B239" s="320" t="s">
        <v>399</v>
      </c>
      <c r="C239" s="44"/>
      <c r="D239" s="44"/>
      <c r="E239" s="347"/>
      <c r="F239" s="341"/>
    </row>
    <row r="240" spans="1:7" ht="27.6">
      <c r="A240" s="7" t="s">
        <v>400</v>
      </c>
      <c r="B240" s="157" t="s">
        <v>401</v>
      </c>
      <c r="C240" s="137" t="s">
        <v>135</v>
      </c>
      <c r="D240" s="136">
        <v>14.4</v>
      </c>
      <c r="E240" s="373">
        <v>12</v>
      </c>
      <c r="F240" s="341">
        <f t="shared" si="14"/>
        <v>172.8</v>
      </c>
    </row>
    <row r="241" spans="1:6">
      <c r="A241" s="130"/>
      <c r="B241" s="164" t="s">
        <v>402</v>
      </c>
      <c r="C241" s="164"/>
      <c r="D241" s="164"/>
      <c r="E241" s="374"/>
      <c r="F241" s="341"/>
    </row>
    <row r="242" spans="1:6" ht="55.2">
      <c r="A242" s="130"/>
      <c r="B242" s="324" t="s">
        <v>403</v>
      </c>
      <c r="C242" s="43"/>
      <c r="D242" s="43"/>
      <c r="E242" s="375"/>
      <c r="F242" s="341"/>
    </row>
    <row r="243" spans="1:6">
      <c r="A243" s="7" t="s">
        <v>404</v>
      </c>
      <c r="B243" s="134" t="s">
        <v>405</v>
      </c>
      <c r="C243" s="163" t="s">
        <v>135</v>
      </c>
      <c r="D243" s="163">
        <v>12.74</v>
      </c>
      <c r="E243" s="347">
        <v>10</v>
      </c>
      <c r="F243" s="341">
        <f t="shared" si="14"/>
        <v>127.4</v>
      </c>
    </row>
    <row r="244" spans="1:6" ht="27.6">
      <c r="A244" s="7" t="s">
        <v>406</v>
      </c>
      <c r="B244" s="134" t="s">
        <v>407</v>
      </c>
      <c r="C244" s="163" t="s">
        <v>135</v>
      </c>
      <c r="D244" s="163">
        <v>9.84</v>
      </c>
      <c r="E244" s="347">
        <v>10</v>
      </c>
      <c r="F244" s="341">
        <f t="shared" si="14"/>
        <v>98.4</v>
      </c>
    </row>
    <row r="245" spans="1:6" ht="27.6">
      <c r="A245" s="7" t="s">
        <v>408</v>
      </c>
      <c r="B245" s="134" t="s">
        <v>409</v>
      </c>
      <c r="C245" s="163" t="s">
        <v>135</v>
      </c>
      <c r="D245" s="163">
        <v>2</v>
      </c>
      <c r="E245" s="347">
        <v>9</v>
      </c>
      <c r="F245" s="341">
        <f t="shared" si="14"/>
        <v>18</v>
      </c>
    </row>
    <row r="246" spans="1:6" ht="27.6">
      <c r="A246" s="7" t="s">
        <v>410</v>
      </c>
      <c r="B246" s="134" t="s">
        <v>411</v>
      </c>
      <c r="C246" s="163" t="s">
        <v>135</v>
      </c>
      <c r="D246" s="163">
        <v>9.35</v>
      </c>
      <c r="E246" s="347">
        <v>9</v>
      </c>
      <c r="F246" s="341">
        <f t="shared" si="14"/>
        <v>84.149999999999991</v>
      </c>
    </row>
    <row r="247" spans="1:6" ht="27.6">
      <c r="A247" s="7" t="s">
        <v>412</v>
      </c>
      <c r="B247" s="134" t="s">
        <v>413</v>
      </c>
      <c r="C247" s="163" t="s">
        <v>135</v>
      </c>
      <c r="D247" s="163">
        <v>29.92</v>
      </c>
      <c r="E247" s="347">
        <v>9</v>
      </c>
      <c r="F247" s="341">
        <f t="shared" si="14"/>
        <v>269.28000000000003</v>
      </c>
    </row>
    <row r="248" spans="1:6">
      <c r="B248" s="32" t="s">
        <v>192</v>
      </c>
      <c r="C248" s="26"/>
      <c r="D248" s="37"/>
      <c r="E248" s="376"/>
      <c r="F248" s="341"/>
    </row>
    <row r="249" spans="1:6" ht="27.6">
      <c r="A249" s="7" t="s">
        <v>414</v>
      </c>
      <c r="B249" s="147" t="s">
        <v>415</v>
      </c>
      <c r="C249" s="163" t="s">
        <v>291</v>
      </c>
      <c r="D249" s="163">
        <v>18.399999999999999</v>
      </c>
      <c r="E249" s="347">
        <v>15</v>
      </c>
      <c r="F249" s="341">
        <f t="shared" si="14"/>
        <v>276</v>
      </c>
    </row>
    <row r="250" spans="1:6" ht="27.6">
      <c r="A250" s="7" t="s">
        <v>416</v>
      </c>
      <c r="B250" s="147" t="s">
        <v>417</v>
      </c>
      <c r="C250" s="163" t="s">
        <v>135</v>
      </c>
      <c r="D250" s="163">
        <v>3.74</v>
      </c>
      <c r="E250" s="347">
        <v>8</v>
      </c>
      <c r="F250" s="341">
        <f t="shared" si="14"/>
        <v>29.92</v>
      </c>
    </row>
    <row r="251" spans="1:6" ht="38.25" customHeight="1">
      <c r="A251" s="158" t="s">
        <v>418</v>
      </c>
      <c r="B251" s="196" t="s">
        <v>419</v>
      </c>
      <c r="C251" s="200"/>
      <c r="D251" s="199"/>
      <c r="E251" s="377"/>
      <c r="F251" s="378">
        <f>SUM(F252:F365)/2</f>
        <v>33984.718099999998</v>
      </c>
    </row>
    <row r="252" spans="1:6">
      <c r="A252" s="201"/>
      <c r="B252" s="202" t="s">
        <v>420</v>
      </c>
      <c r="C252" s="204"/>
      <c r="D252" s="203"/>
      <c r="E252" s="379"/>
      <c r="F252" s="380">
        <f>SUM(F253:F306)</f>
        <v>18099.380099999998</v>
      </c>
    </row>
    <row r="253" spans="1:6">
      <c r="A253" s="96">
        <v>3.1</v>
      </c>
      <c r="B253" s="6" t="s">
        <v>421</v>
      </c>
      <c r="C253" s="98"/>
      <c r="D253" s="205"/>
      <c r="E253" s="381"/>
      <c r="F253" s="382"/>
    </row>
    <row r="254" spans="1:6">
      <c r="A254" s="175" t="s">
        <v>422</v>
      </c>
      <c r="B254" s="165" t="s">
        <v>423</v>
      </c>
      <c r="C254" s="167" t="s">
        <v>424</v>
      </c>
      <c r="D254" s="166">
        <v>338.44499999999999</v>
      </c>
      <c r="E254" s="383">
        <v>1.5</v>
      </c>
      <c r="F254" s="341">
        <f t="shared" ref="F254:F306" si="15">E254*D254</f>
        <v>507.66750000000002</v>
      </c>
    </row>
    <row r="255" spans="1:6" ht="27.6">
      <c r="A255" s="175" t="s">
        <v>425</v>
      </c>
      <c r="B255" s="165" t="s">
        <v>426</v>
      </c>
      <c r="C255" s="167" t="s">
        <v>424</v>
      </c>
      <c r="D255" s="166">
        <v>338.44499999999999</v>
      </c>
      <c r="E255" s="383">
        <v>2</v>
      </c>
      <c r="F255" s="341">
        <f t="shared" si="15"/>
        <v>676.89</v>
      </c>
    </row>
    <row r="256" spans="1:6">
      <c r="A256" s="175" t="s">
        <v>427</v>
      </c>
      <c r="B256" s="165" t="s">
        <v>428</v>
      </c>
      <c r="C256" s="167" t="s">
        <v>429</v>
      </c>
      <c r="D256" s="166">
        <v>20.924999999999997</v>
      </c>
      <c r="E256" s="383">
        <v>12</v>
      </c>
      <c r="F256" s="341">
        <f t="shared" si="15"/>
        <v>251.09999999999997</v>
      </c>
    </row>
    <row r="257" spans="1:6">
      <c r="A257" s="175" t="s">
        <v>430</v>
      </c>
      <c r="B257" s="165" t="s">
        <v>431</v>
      </c>
      <c r="C257" s="167" t="s">
        <v>429</v>
      </c>
      <c r="D257" s="166">
        <v>20.924999999999997</v>
      </c>
      <c r="E257" s="383">
        <v>12</v>
      </c>
      <c r="F257" s="341">
        <f t="shared" si="15"/>
        <v>251.09999999999997</v>
      </c>
    </row>
    <row r="258" spans="1:6" ht="27.6">
      <c r="A258" s="175" t="s">
        <v>432</v>
      </c>
      <c r="B258" s="165" t="s">
        <v>433</v>
      </c>
      <c r="C258" s="167" t="s">
        <v>429</v>
      </c>
      <c r="D258" s="166">
        <v>31.987499999999997</v>
      </c>
      <c r="E258" s="383">
        <v>12</v>
      </c>
      <c r="F258" s="341">
        <f t="shared" si="15"/>
        <v>383.84999999999997</v>
      </c>
    </row>
    <row r="259" spans="1:6">
      <c r="A259" s="175" t="s">
        <v>434</v>
      </c>
      <c r="B259" s="165" t="s">
        <v>435</v>
      </c>
      <c r="C259" s="167" t="s">
        <v>429</v>
      </c>
      <c r="D259" s="166">
        <v>9.8040000000000003</v>
      </c>
      <c r="E259" s="383">
        <v>12</v>
      </c>
      <c r="F259" s="341">
        <f t="shared" si="15"/>
        <v>117.648</v>
      </c>
    </row>
    <row r="260" spans="1:6">
      <c r="B260" s="6" t="s">
        <v>436</v>
      </c>
      <c r="C260" s="98"/>
      <c r="D260" s="119"/>
      <c r="E260" s="384"/>
      <c r="F260" s="341"/>
    </row>
    <row r="261" spans="1:6">
      <c r="A261" s="175" t="s">
        <v>437</v>
      </c>
      <c r="B261" s="165" t="s">
        <v>89</v>
      </c>
      <c r="C261" s="167" t="s">
        <v>429</v>
      </c>
      <c r="D261" s="166">
        <v>79.661699999999996</v>
      </c>
      <c r="E261" s="383">
        <v>7</v>
      </c>
      <c r="F261" s="341">
        <f t="shared" si="15"/>
        <v>557.63189999999997</v>
      </c>
    </row>
    <row r="262" spans="1:6">
      <c r="B262" s="6" t="s">
        <v>438</v>
      </c>
      <c r="C262" s="98"/>
      <c r="D262" s="119"/>
      <c r="E262" s="384"/>
      <c r="F262" s="341"/>
    </row>
    <row r="263" spans="1:6" ht="27.6">
      <c r="A263" s="175" t="s">
        <v>439</v>
      </c>
      <c r="B263" s="165" t="s">
        <v>440</v>
      </c>
      <c r="C263" s="167" t="s">
        <v>429</v>
      </c>
      <c r="D263" s="166">
        <v>9.389800000000001</v>
      </c>
      <c r="E263" s="383">
        <v>35</v>
      </c>
      <c r="F263" s="341">
        <f t="shared" si="15"/>
        <v>328.64300000000003</v>
      </c>
    </row>
    <row r="264" spans="1:6">
      <c r="A264" s="175" t="s">
        <v>441</v>
      </c>
      <c r="B264" s="165" t="s">
        <v>442</v>
      </c>
      <c r="C264" s="167" t="s">
        <v>429</v>
      </c>
      <c r="D264" s="166">
        <v>16.467500000000001</v>
      </c>
      <c r="E264" s="383">
        <v>35</v>
      </c>
      <c r="F264" s="341">
        <f t="shared" si="15"/>
        <v>576.36250000000007</v>
      </c>
    </row>
    <row r="265" spans="1:6">
      <c r="B265" s="168" t="s">
        <v>97</v>
      </c>
      <c r="C265" s="169"/>
      <c r="D265" s="166"/>
      <c r="E265" s="385"/>
      <c r="F265" s="341"/>
    </row>
    <row r="266" spans="1:6" ht="27.6">
      <c r="A266" s="175" t="s">
        <v>443</v>
      </c>
      <c r="B266" s="165" t="s">
        <v>444</v>
      </c>
      <c r="C266" s="167" t="s">
        <v>424</v>
      </c>
      <c r="D266" s="166">
        <v>52.552999999999997</v>
      </c>
      <c r="E266" s="383">
        <v>2</v>
      </c>
      <c r="F266" s="341">
        <f t="shared" si="15"/>
        <v>105.10599999999999</v>
      </c>
    </row>
    <row r="267" spans="1:6">
      <c r="B267" s="168" t="s">
        <v>105</v>
      </c>
      <c r="C267" s="169"/>
      <c r="D267" s="166"/>
      <c r="E267" s="385"/>
      <c r="F267" s="341"/>
    </row>
    <row r="268" spans="1:6">
      <c r="A268" s="96"/>
      <c r="B268" s="170" t="s">
        <v>445</v>
      </c>
      <c r="C268" s="169"/>
      <c r="D268" s="166"/>
      <c r="E268" s="385"/>
      <c r="F268" s="341"/>
    </row>
    <row r="269" spans="1:6">
      <c r="A269" s="175" t="s">
        <v>446</v>
      </c>
      <c r="B269" s="165" t="s">
        <v>447</v>
      </c>
      <c r="C269" s="167" t="s">
        <v>429</v>
      </c>
      <c r="D269" s="166">
        <v>1.1400000000000001</v>
      </c>
      <c r="E269" s="383">
        <v>310</v>
      </c>
      <c r="F269" s="341">
        <f t="shared" si="15"/>
        <v>353.40000000000003</v>
      </c>
    </row>
    <row r="270" spans="1:6">
      <c r="A270" s="175" t="s">
        <v>448</v>
      </c>
      <c r="B270" s="165" t="s">
        <v>449</v>
      </c>
      <c r="C270" s="167" t="s">
        <v>429</v>
      </c>
      <c r="D270" s="166">
        <v>0.49</v>
      </c>
      <c r="E270" s="383">
        <v>310</v>
      </c>
      <c r="F270" s="341">
        <f t="shared" si="15"/>
        <v>151.9</v>
      </c>
    </row>
    <row r="271" spans="1:6">
      <c r="A271" s="175" t="s">
        <v>450</v>
      </c>
      <c r="B271" s="165" t="s">
        <v>451</v>
      </c>
      <c r="C271" s="167" t="s">
        <v>429</v>
      </c>
      <c r="D271" s="166">
        <v>0.72</v>
      </c>
      <c r="E271" s="383">
        <v>310</v>
      </c>
      <c r="F271" s="341">
        <f t="shared" si="15"/>
        <v>223.2</v>
      </c>
    </row>
    <row r="272" spans="1:6">
      <c r="B272" s="170" t="s">
        <v>452</v>
      </c>
      <c r="C272" s="169"/>
      <c r="D272" s="166"/>
      <c r="E272" s="385"/>
      <c r="F272" s="341"/>
    </row>
    <row r="273" spans="1:6">
      <c r="A273" s="175" t="s">
        <v>453</v>
      </c>
      <c r="B273" s="165" t="s">
        <v>454</v>
      </c>
      <c r="C273" s="167" t="s">
        <v>429</v>
      </c>
      <c r="D273" s="166">
        <v>2.2124999999999999</v>
      </c>
      <c r="E273" s="383">
        <v>345</v>
      </c>
      <c r="F273" s="341">
        <f t="shared" si="15"/>
        <v>763.3125</v>
      </c>
    </row>
    <row r="274" spans="1:6">
      <c r="A274" s="175" t="s">
        <v>455</v>
      </c>
      <c r="B274" s="165" t="s">
        <v>456</v>
      </c>
      <c r="C274" s="167" t="s">
        <v>429</v>
      </c>
      <c r="D274" s="166">
        <v>0.91800000000000004</v>
      </c>
      <c r="E274" s="383">
        <v>345</v>
      </c>
      <c r="F274" s="341">
        <f t="shared" si="15"/>
        <v>316.71000000000004</v>
      </c>
    </row>
    <row r="275" spans="1:6">
      <c r="A275" s="175" t="s">
        <v>457</v>
      </c>
      <c r="B275" s="165" t="s">
        <v>458</v>
      </c>
      <c r="C275" s="167" t="s">
        <v>429</v>
      </c>
      <c r="D275" s="166">
        <v>2.4500000000000002</v>
      </c>
      <c r="E275" s="383">
        <v>345</v>
      </c>
      <c r="F275" s="341">
        <f t="shared" si="15"/>
        <v>845.25000000000011</v>
      </c>
    </row>
    <row r="276" spans="1:6">
      <c r="A276" s="175" t="s">
        <v>459</v>
      </c>
      <c r="B276" s="165" t="s">
        <v>460</v>
      </c>
      <c r="C276" s="167" t="s">
        <v>429</v>
      </c>
      <c r="D276" s="166">
        <v>1.0499999999999998</v>
      </c>
      <c r="E276" s="383">
        <v>345</v>
      </c>
      <c r="F276" s="341">
        <f t="shared" si="15"/>
        <v>362.24999999999994</v>
      </c>
    </row>
    <row r="277" spans="1:6">
      <c r="A277" s="175" t="s">
        <v>461</v>
      </c>
      <c r="B277" s="165" t="s">
        <v>462</v>
      </c>
      <c r="C277" s="167" t="s">
        <v>429</v>
      </c>
      <c r="D277" s="166">
        <v>3.7970000000000002</v>
      </c>
      <c r="E277" s="383">
        <v>345</v>
      </c>
      <c r="F277" s="341">
        <f t="shared" si="15"/>
        <v>1309.9650000000001</v>
      </c>
    </row>
    <row r="278" spans="1:6">
      <c r="A278" s="175" t="s">
        <v>463</v>
      </c>
      <c r="B278" s="165" t="s">
        <v>464</v>
      </c>
      <c r="C278" s="167" t="s">
        <v>429</v>
      </c>
      <c r="D278" s="166">
        <v>2.1360000000000001</v>
      </c>
      <c r="E278" s="383">
        <v>345</v>
      </c>
      <c r="F278" s="341">
        <f t="shared" si="15"/>
        <v>736.92000000000007</v>
      </c>
    </row>
    <row r="279" spans="1:6">
      <c r="A279" s="175" t="s">
        <v>465</v>
      </c>
      <c r="B279" s="165" t="s">
        <v>466</v>
      </c>
      <c r="C279" s="167" t="s">
        <v>429</v>
      </c>
      <c r="D279" s="166">
        <v>1.8784000000000003</v>
      </c>
      <c r="E279" s="383">
        <v>345</v>
      </c>
      <c r="F279" s="341">
        <f t="shared" si="15"/>
        <v>648.04800000000012</v>
      </c>
    </row>
    <row r="280" spans="1:6">
      <c r="A280" s="175" t="s">
        <v>467</v>
      </c>
      <c r="B280" s="165" t="s">
        <v>468</v>
      </c>
      <c r="C280" s="167" t="s">
        <v>429</v>
      </c>
      <c r="D280" s="166">
        <v>1.3950000000000002</v>
      </c>
      <c r="E280" s="383">
        <v>345</v>
      </c>
      <c r="F280" s="341">
        <f t="shared" si="15"/>
        <v>481.27500000000009</v>
      </c>
    </row>
    <row r="281" spans="1:6">
      <c r="B281" s="168" t="s">
        <v>469</v>
      </c>
      <c r="C281" s="169"/>
      <c r="D281" s="166"/>
      <c r="E281" s="385"/>
      <c r="F281" s="341"/>
    </row>
    <row r="282" spans="1:6" ht="27.6">
      <c r="A282" s="206"/>
      <c r="B282" s="170" t="s">
        <v>155</v>
      </c>
      <c r="C282" s="169"/>
      <c r="D282" s="166"/>
      <c r="E282" s="385"/>
      <c r="F282" s="341"/>
    </row>
    <row r="283" spans="1:6">
      <c r="A283" s="175" t="s">
        <v>470</v>
      </c>
      <c r="B283" s="165" t="s">
        <v>471</v>
      </c>
      <c r="C283" s="169" t="s">
        <v>122</v>
      </c>
      <c r="D283" s="166">
        <v>133.98400000000001</v>
      </c>
      <c r="E283" s="383">
        <v>1.5</v>
      </c>
      <c r="F283" s="341">
        <f t="shared" si="15"/>
        <v>200.976</v>
      </c>
    </row>
    <row r="284" spans="1:6">
      <c r="A284" s="175" t="s">
        <v>472</v>
      </c>
      <c r="B284" s="165" t="s">
        <v>473</v>
      </c>
      <c r="C284" s="169" t="s">
        <v>122</v>
      </c>
      <c r="D284" s="166">
        <v>165.84960000000001</v>
      </c>
      <c r="E284" s="383">
        <v>2</v>
      </c>
      <c r="F284" s="341">
        <f t="shared" si="15"/>
        <v>331.69920000000002</v>
      </c>
    </row>
    <row r="285" spans="1:6">
      <c r="A285" s="175" t="s">
        <v>474</v>
      </c>
      <c r="B285" s="165" t="s">
        <v>475</v>
      </c>
      <c r="C285" s="169" t="s">
        <v>122</v>
      </c>
      <c r="D285" s="166">
        <v>420.43599999999998</v>
      </c>
      <c r="E285" s="383">
        <v>2.5</v>
      </c>
      <c r="F285" s="341">
        <f t="shared" si="15"/>
        <v>1051.0899999999999</v>
      </c>
    </row>
    <row r="286" spans="1:6">
      <c r="A286" s="175" t="s">
        <v>476</v>
      </c>
      <c r="B286" s="165" t="s">
        <v>477</v>
      </c>
      <c r="C286" s="169" t="s">
        <v>122</v>
      </c>
      <c r="D286" s="166">
        <v>248.37600000000003</v>
      </c>
      <c r="E286" s="383">
        <v>3.5</v>
      </c>
      <c r="F286" s="341">
        <f t="shared" si="15"/>
        <v>869.31600000000014</v>
      </c>
    </row>
    <row r="287" spans="1:6" ht="27.6">
      <c r="B287" s="170" t="s">
        <v>478</v>
      </c>
      <c r="C287" s="169"/>
      <c r="D287" s="166"/>
      <c r="E287" s="385"/>
      <c r="F287" s="341"/>
    </row>
    <row r="288" spans="1:6">
      <c r="A288" s="175" t="s">
        <v>479</v>
      </c>
      <c r="B288" s="165" t="s">
        <v>480</v>
      </c>
      <c r="C288" s="167" t="s">
        <v>424</v>
      </c>
      <c r="D288" s="166">
        <v>51.534000000000006</v>
      </c>
      <c r="E288" s="383">
        <v>6</v>
      </c>
      <c r="F288" s="341">
        <f t="shared" si="15"/>
        <v>309.20400000000006</v>
      </c>
    </row>
    <row r="289" spans="1:6">
      <c r="A289" s="175"/>
      <c r="B289" s="168" t="s">
        <v>481</v>
      </c>
      <c r="C289" s="169"/>
      <c r="D289" s="166"/>
      <c r="E289" s="385"/>
      <c r="F289" s="341"/>
    </row>
    <row r="290" spans="1:6">
      <c r="A290" s="175" t="s">
        <v>482</v>
      </c>
      <c r="B290" s="165" t="s">
        <v>483</v>
      </c>
      <c r="C290" s="167" t="s">
        <v>424</v>
      </c>
      <c r="D290" s="166">
        <v>13.770000000000003</v>
      </c>
      <c r="E290" s="383">
        <v>8</v>
      </c>
      <c r="F290" s="341">
        <f t="shared" si="15"/>
        <v>110.16000000000003</v>
      </c>
    </row>
    <row r="291" spans="1:6">
      <c r="A291" s="175" t="s">
        <v>484</v>
      </c>
      <c r="B291" s="165" t="s">
        <v>485</v>
      </c>
      <c r="C291" s="167" t="s">
        <v>424</v>
      </c>
      <c r="D291" s="166">
        <v>7.375</v>
      </c>
      <c r="E291" s="383">
        <v>8</v>
      </c>
      <c r="F291" s="341">
        <f t="shared" si="15"/>
        <v>59</v>
      </c>
    </row>
    <row r="292" spans="1:6">
      <c r="A292" s="175" t="s">
        <v>486</v>
      </c>
      <c r="B292" s="165" t="s">
        <v>487</v>
      </c>
      <c r="C292" s="167" t="s">
        <v>424</v>
      </c>
      <c r="D292" s="166">
        <v>23.58</v>
      </c>
      <c r="E292" s="383">
        <v>8</v>
      </c>
      <c r="F292" s="341">
        <f t="shared" si="15"/>
        <v>188.64</v>
      </c>
    </row>
    <row r="293" spans="1:6">
      <c r="A293" s="175" t="s">
        <v>488</v>
      </c>
      <c r="B293" s="165" t="s">
        <v>489</v>
      </c>
      <c r="C293" s="167" t="s">
        <v>424</v>
      </c>
      <c r="D293" s="166">
        <v>4.3159999999999998</v>
      </c>
      <c r="E293" s="383">
        <v>8</v>
      </c>
      <c r="F293" s="341">
        <f t="shared" si="15"/>
        <v>34.527999999999999</v>
      </c>
    </row>
    <row r="294" spans="1:6">
      <c r="A294" s="207"/>
      <c r="B294" s="171" t="s">
        <v>490</v>
      </c>
      <c r="C294" s="169"/>
      <c r="D294" s="166"/>
      <c r="E294" s="385"/>
      <c r="F294" s="341"/>
    </row>
    <row r="295" spans="1:6" ht="27.6">
      <c r="B295" s="170" t="s">
        <v>374</v>
      </c>
      <c r="C295" s="169"/>
      <c r="D295" s="166"/>
      <c r="E295" s="385"/>
      <c r="F295" s="341"/>
    </row>
    <row r="296" spans="1:6">
      <c r="A296" s="175" t="s">
        <v>488</v>
      </c>
      <c r="B296" s="165" t="s">
        <v>491</v>
      </c>
      <c r="C296" s="167" t="s">
        <v>424</v>
      </c>
      <c r="D296" s="166">
        <v>59.84</v>
      </c>
      <c r="E296" s="383">
        <v>35</v>
      </c>
      <c r="F296" s="341">
        <f t="shared" si="15"/>
        <v>2094.4</v>
      </c>
    </row>
    <row r="297" spans="1:6">
      <c r="A297" s="175" t="s">
        <v>492</v>
      </c>
      <c r="B297" s="165" t="s">
        <v>493</v>
      </c>
      <c r="C297" s="167" t="s">
        <v>424</v>
      </c>
      <c r="D297" s="166">
        <v>32.862499999999997</v>
      </c>
      <c r="E297" s="383">
        <v>35</v>
      </c>
      <c r="F297" s="341">
        <f t="shared" si="15"/>
        <v>1150.1875</v>
      </c>
    </row>
    <row r="298" spans="1:6">
      <c r="B298" s="168" t="s">
        <v>494</v>
      </c>
      <c r="C298" s="169"/>
      <c r="D298" s="166"/>
      <c r="E298" s="385"/>
      <c r="F298" s="341"/>
    </row>
    <row r="299" spans="1:6" ht="27.6">
      <c r="A299" s="175" t="s">
        <v>495</v>
      </c>
      <c r="B299" s="165" t="s">
        <v>496</v>
      </c>
      <c r="C299" s="167" t="s">
        <v>135</v>
      </c>
      <c r="D299" s="166">
        <v>34.300000000000004</v>
      </c>
      <c r="E299" s="383">
        <v>2</v>
      </c>
      <c r="F299" s="341">
        <f t="shared" si="15"/>
        <v>68.600000000000009</v>
      </c>
    </row>
    <row r="300" spans="1:6">
      <c r="A300" s="96"/>
      <c r="B300" s="168" t="s">
        <v>497</v>
      </c>
      <c r="C300" s="169"/>
      <c r="D300" s="166"/>
      <c r="E300" s="385"/>
      <c r="F300" s="341"/>
    </row>
    <row r="301" spans="1:6">
      <c r="A301" s="175" t="s">
        <v>498</v>
      </c>
      <c r="B301" s="165" t="s">
        <v>499</v>
      </c>
      <c r="C301" s="167" t="s">
        <v>424</v>
      </c>
      <c r="D301" s="166">
        <v>23.72</v>
      </c>
      <c r="E301" s="383">
        <v>15</v>
      </c>
      <c r="F301" s="341">
        <f t="shared" si="15"/>
        <v>355.79999999999995</v>
      </c>
    </row>
    <row r="302" spans="1:6" ht="14.4">
      <c r="A302" s="175" t="s">
        <v>500</v>
      </c>
      <c r="B302" s="165" t="s">
        <v>501</v>
      </c>
      <c r="C302" s="208" t="s">
        <v>424</v>
      </c>
      <c r="D302" s="166">
        <v>51.449999999999996</v>
      </c>
      <c r="E302" s="386">
        <v>15</v>
      </c>
      <c r="F302" s="341">
        <f t="shared" si="15"/>
        <v>771.74999999999989</v>
      </c>
    </row>
    <row r="303" spans="1:6">
      <c r="A303" s="175" t="s">
        <v>502</v>
      </c>
      <c r="B303" s="165" t="s">
        <v>503</v>
      </c>
      <c r="C303" s="167" t="s">
        <v>424</v>
      </c>
      <c r="D303" s="166">
        <v>23.72</v>
      </c>
      <c r="E303" s="386">
        <v>15</v>
      </c>
      <c r="F303" s="341">
        <f t="shared" si="15"/>
        <v>355.79999999999995</v>
      </c>
    </row>
    <row r="304" spans="1:6">
      <c r="B304" s="172" t="s">
        <v>504</v>
      </c>
      <c r="C304" s="169"/>
      <c r="D304" s="166"/>
      <c r="E304" s="383"/>
      <c r="F304" s="341"/>
    </row>
    <row r="305" spans="1:6">
      <c r="A305" s="175" t="s">
        <v>505</v>
      </c>
      <c r="B305" s="165" t="s">
        <v>506</v>
      </c>
      <c r="C305" s="167" t="s">
        <v>187</v>
      </c>
      <c r="D305" s="166">
        <v>2</v>
      </c>
      <c r="E305" s="383">
        <v>50</v>
      </c>
      <c r="F305" s="341">
        <f t="shared" si="15"/>
        <v>100</v>
      </c>
    </row>
    <row r="306" spans="1:6">
      <c r="A306" s="175" t="s">
        <v>507</v>
      </c>
      <c r="B306" s="165" t="s">
        <v>508</v>
      </c>
      <c r="C306" s="167" t="s">
        <v>187</v>
      </c>
      <c r="D306" s="173">
        <v>1</v>
      </c>
      <c r="E306" s="383">
        <v>100</v>
      </c>
      <c r="F306" s="341">
        <f t="shared" si="15"/>
        <v>100</v>
      </c>
    </row>
    <row r="307" spans="1:6">
      <c r="A307" s="201">
        <v>3.2</v>
      </c>
      <c r="B307" s="202" t="s">
        <v>509</v>
      </c>
      <c r="C307" s="204"/>
      <c r="D307" s="203"/>
      <c r="E307" s="379"/>
      <c r="F307" s="387">
        <f>SUM(F308:F322)</f>
        <v>5490.4470000000001</v>
      </c>
    </row>
    <row r="308" spans="1:6">
      <c r="A308" s="96"/>
      <c r="B308" s="168" t="s">
        <v>148</v>
      </c>
      <c r="C308" s="169"/>
      <c r="D308" s="166"/>
      <c r="E308" s="388"/>
      <c r="F308" s="388"/>
    </row>
    <row r="309" spans="1:6">
      <c r="A309" s="96"/>
      <c r="B309" s="170" t="s">
        <v>510</v>
      </c>
      <c r="C309" s="169"/>
      <c r="D309" s="166"/>
      <c r="E309" s="388"/>
      <c r="F309" s="341"/>
    </row>
    <row r="310" spans="1:6">
      <c r="A310" s="21" t="s">
        <v>511</v>
      </c>
      <c r="B310" s="165" t="s">
        <v>512</v>
      </c>
      <c r="C310" s="167" t="s">
        <v>429</v>
      </c>
      <c r="D310" s="166">
        <v>2.0699999999999998</v>
      </c>
      <c r="E310" s="383">
        <v>360</v>
      </c>
      <c r="F310" s="341">
        <f t="shared" ref="F310:F322" si="16">E310*D310</f>
        <v>745.19999999999993</v>
      </c>
    </row>
    <row r="311" spans="1:6">
      <c r="A311" s="21" t="s">
        <v>513</v>
      </c>
      <c r="B311" s="165" t="s">
        <v>514</v>
      </c>
      <c r="C311" s="167" t="s">
        <v>429</v>
      </c>
      <c r="D311" s="166">
        <v>1.3364</v>
      </c>
      <c r="E311" s="383">
        <v>360</v>
      </c>
      <c r="F311" s="341">
        <f t="shared" si="16"/>
        <v>481.10399999999998</v>
      </c>
    </row>
    <row r="312" spans="1:6">
      <c r="B312" s="168" t="s">
        <v>154</v>
      </c>
      <c r="C312" s="169"/>
      <c r="D312" s="166"/>
      <c r="E312" s="385"/>
      <c r="F312" s="341"/>
    </row>
    <row r="313" spans="1:6" ht="27.6">
      <c r="A313" s="206"/>
      <c r="B313" s="170" t="s">
        <v>155</v>
      </c>
      <c r="C313" s="169"/>
      <c r="D313" s="166"/>
      <c r="E313" s="385"/>
      <c r="F313" s="341"/>
    </row>
    <row r="314" spans="1:6">
      <c r="A314" s="21" t="s">
        <v>515</v>
      </c>
      <c r="B314" s="165" t="s">
        <v>471</v>
      </c>
      <c r="C314" s="169" t="s">
        <v>122</v>
      </c>
      <c r="D314" s="166">
        <v>98.433999999999997</v>
      </c>
      <c r="E314" s="383">
        <v>1.5</v>
      </c>
      <c r="F314" s="341">
        <f t="shared" si="16"/>
        <v>147.65100000000001</v>
      </c>
    </row>
    <row r="315" spans="1:6">
      <c r="A315" s="21" t="s">
        <v>516</v>
      </c>
      <c r="B315" s="165" t="s">
        <v>475</v>
      </c>
      <c r="C315" s="169" t="s">
        <v>122</v>
      </c>
      <c r="D315" s="166">
        <v>318.83359999999999</v>
      </c>
      <c r="E315" s="383">
        <v>2.5</v>
      </c>
      <c r="F315" s="341">
        <f t="shared" si="16"/>
        <v>797.08399999999995</v>
      </c>
    </row>
    <row r="316" spans="1:6">
      <c r="B316" s="168" t="s">
        <v>160</v>
      </c>
      <c r="C316" s="169"/>
      <c r="D316" s="166"/>
      <c r="E316" s="385"/>
      <c r="F316" s="341"/>
    </row>
    <row r="317" spans="1:6">
      <c r="A317" s="96"/>
      <c r="B317" s="170" t="s">
        <v>161</v>
      </c>
      <c r="C317" s="169"/>
      <c r="D317" s="166"/>
      <c r="E317" s="385"/>
      <c r="F317" s="341"/>
    </row>
    <row r="318" spans="1:6">
      <c r="A318" s="21" t="s">
        <v>517</v>
      </c>
      <c r="B318" s="165" t="s">
        <v>163</v>
      </c>
      <c r="C318" s="167" t="s">
        <v>424</v>
      </c>
      <c r="D318" s="166">
        <v>29.760000000000005</v>
      </c>
      <c r="E318" s="383">
        <v>8</v>
      </c>
      <c r="F318" s="341">
        <f t="shared" si="16"/>
        <v>238.08000000000004</v>
      </c>
    </row>
    <row r="319" spans="1:6">
      <c r="A319" s="21" t="s">
        <v>518</v>
      </c>
      <c r="B319" s="165" t="s">
        <v>153</v>
      </c>
      <c r="C319" s="167" t="s">
        <v>424</v>
      </c>
      <c r="D319" s="166">
        <v>20.045999999999999</v>
      </c>
      <c r="E319" s="383">
        <v>8</v>
      </c>
      <c r="F319" s="341">
        <f t="shared" si="16"/>
        <v>160.36799999999999</v>
      </c>
    </row>
    <row r="320" spans="1:6">
      <c r="B320" s="171" t="s">
        <v>519</v>
      </c>
      <c r="C320" s="169"/>
      <c r="D320" s="166"/>
      <c r="E320" s="385"/>
      <c r="F320" s="341"/>
    </row>
    <row r="321" spans="1:6" ht="27.6">
      <c r="A321" s="96"/>
      <c r="B321" s="170" t="s">
        <v>374</v>
      </c>
      <c r="C321" s="169"/>
      <c r="D321" s="166"/>
      <c r="E321" s="385"/>
      <c r="F321" s="341"/>
    </row>
    <row r="322" spans="1:6">
      <c r="A322" s="21" t="s">
        <v>520</v>
      </c>
      <c r="B322" s="165" t="s">
        <v>521</v>
      </c>
      <c r="C322" s="167" t="s">
        <v>424</v>
      </c>
      <c r="D322" s="166">
        <v>83.456000000000017</v>
      </c>
      <c r="E322" s="383">
        <v>35</v>
      </c>
      <c r="F322" s="341">
        <f t="shared" si="16"/>
        <v>2920.9600000000005</v>
      </c>
    </row>
    <row r="323" spans="1:6">
      <c r="A323" s="201">
        <v>3.3</v>
      </c>
      <c r="B323" s="202" t="s">
        <v>522</v>
      </c>
      <c r="C323" s="204"/>
      <c r="D323" s="203"/>
      <c r="E323" s="379"/>
      <c r="F323" s="387">
        <f>SUM(F324:F340)</f>
        <v>4003.35</v>
      </c>
    </row>
    <row r="324" spans="1:6" ht="41.4">
      <c r="A324" s="206"/>
      <c r="B324" s="170" t="s">
        <v>523</v>
      </c>
      <c r="C324" s="167" t="s">
        <v>14</v>
      </c>
      <c r="D324" s="166"/>
      <c r="E324" s="388"/>
      <c r="F324" s="388"/>
    </row>
    <row r="325" spans="1:6">
      <c r="A325" s="96"/>
      <c r="B325" s="168" t="s">
        <v>524</v>
      </c>
      <c r="C325" s="167"/>
      <c r="D325" s="166"/>
      <c r="E325" s="388"/>
      <c r="F325" s="385"/>
    </row>
    <row r="326" spans="1:6" ht="55.2">
      <c r="A326" s="206"/>
      <c r="B326" s="170" t="s">
        <v>176</v>
      </c>
      <c r="C326" s="169"/>
      <c r="D326" s="166"/>
      <c r="E326" s="388"/>
      <c r="F326" s="388"/>
    </row>
    <row r="327" spans="1:6" ht="27.6">
      <c r="A327" s="21" t="s">
        <v>525</v>
      </c>
      <c r="B327" s="165" t="s">
        <v>526</v>
      </c>
      <c r="C327" s="167" t="s">
        <v>135</v>
      </c>
      <c r="D327" s="173">
        <v>83.6</v>
      </c>
      <c r="E327" s="383">
        <v>8</v>
      </c>
      <c r="F327" s="341">
        <f t="shared" ref="F327:F340" si="17">E327*D327</f>
        <v>668.8</v>
      </c>
    </row>
    <row r="328" spans="1:6">
      <c r="A328" s="21" t="s">
        <v>527</v>
      </c>
      <c r="B328" s="165" t="s">
        <v>528</v>
      </c>
      <c r="C328" s="167" t="s">
        <v>529</v>
      </c>
      <c r="D328" s="173">
        <v>20</v>
      </c>
      <c r="E328" s="383">
        <v>10</v>
      </c>
      <c r="F328" s="341">
        <f t="shared" si="17"/>
        <v>200</v>
      </c>
    </row>
    <row r="329" spans="1:6">
      <c r="A329" s="21" t="s">
        <v>530</v>
      </c>
      <c r="B329" s="165" t="s">
        <v>531</v>
      </c>
      <c r="C329" s="167" t="s">
        <v>529</v>
      </c>
      <c r="D329" s="173">
        <v>20</v>
      </c>
      <c r="E329" s="383">
        <v>10</v>
      </c>
      <c r="F329" s="341">
        <f t="shared" si="17"/>
        <v>200</v>
      </c>
    </row>
    <row r="330" spans="1:6" ht="27.6">
      <c r="A330" s="21" t="s">
        <v>532</v>
      </c>
      <c r="B330" s="165" t="s">
        <v>533</v>
      </c>
      <c r="C330" s="167" t="s">
        <v>135</v>
      </c>
      <c r="D330" s="173">
        <v>23.5</v>
      </c>
      <c r="E330" s="383">
        <v>5</v>
      </c>
      <c r="F330" s="341">
        <f t="shared" si="17"/>
        <v>117.5</v>
      </c>
    </row>
    <row r="331" spans="1:6">
      <c r="B331" s="168" t="s">
        <v>192</v>
      </c>
      <c r="C331" s="167"/>
      <c r="D331" s="173"/>
      <c r="E331" s="385"/>
      <c r="F331" s="341"/>
    </row>
    <row r="332" spans="1:6" ht="41.4">
      <c r="A332" s="21" t="s">
        <v>534</v>
      </c>
      <c r="B332" s="165" t="s">
        <v>194</v>
      </c>
      <c r="C332" s="167" t="s">
        <v>424</v>
      </c>
      <c r="D332" s="173">
        <v>42.77</v>
      </c>
      <c r="E332" s="383">
        <v>15</v>
      </c>
      <c r="F332" s="341">
        <f t="shared" si="17"/>
        <v>641.55000000000007</v>
      </c>
    </row>
    <row r="333" spans="1:6">
      <c r="B333" s="168" t="s">
        <v>535</v>
      </c>
      <c r="C333" s="169"/>
      <c r="D333" s="166"/>
      <c r="E333" s="385"/>
      <c r="F333" s="341"/>
    </row>
    <row r="334" spans="1:6">
      <c r="A334" s="49"/>
      <c r="B334" s="170" t="s">
        <v>202</v>
      </c>
      <c r="C334" s="169"/>
      <c r="D334" s="166"/>
      <c r="E334" s="385"/>
      <c r="F334" s="341"/>
    </row>
    <row r="335" spans="1:6">
      <c r="A335" s="21" t="s">
        <v>536</v>
      </c>
      <c r="B335" s="165" t="s">
        <v>537</v>
      </c>
      <c r="C335" s="167" t="s">
        <v>135</v>
      </c>
      <c r="D335" s="166">
        <v>18.2</v>
      </c>
      <c r="E335" s="385">
        <v>10</v>
      </c>
      <c r="F335" s="341">
        <f t="shared" si="17"/>
        <v>182</v>
      </c>
    </row>
    <row r="336" spans="1:6">
      <c r="A336" s="21" t="s">
        <v>538</v>
      </c>
      <c r="B336" s="165" t="s">
        <v>539</v>
      </c>
      <c r="C336" s="167" t="s">
        <v>529</v>
      </c>
      <c r="D336" s="166">
        <v>2</v>
      </c>
      <c r="E336" s="385">
        <v>8</v>
      </c>
      <c r="F336" s="341">
        <f t="shared" si="17"/>
        <v>16</v>
      </c>
    </row>
    <row r="337" spans="1:6">
      <c r="A337" s="21" t="s">
        <v>540</v>
      </c>
      <c r="B337" s="165" t="s">
        <v>541</v>
      </c>
      <c r="C337" s="169" t="s">
        <v>209</v>
      </c>
      <c r="D337" s="166">
        <v>1</v>
      </c>
      <c r="E337" s="385">
        <v>450</v>
      </c>
      <c r="F337" s="341">
        <f t="shared" si="17"/>
        <v>450</v>
      </c>
    </row>
    <row r="338" spans="1:6" ht="27.6">
      <c r="A338" s="21" t="s">
        <v>542</v>
      </c>
      <c r="B338" s="165" t="s">
        <v>213</v>
      </c>
      <c r="C338" s="169" t="s">
        <v>209</v>
      </c>
      <c r="D338" s="166">
        <v>1</v>
      </c>
      <c r="E338" s="385">
        <v>800</v>
      </c>
      <c r="F338" s="341">
        <f t="shared" si="17"/>
        <v>800</v>
      </c>
    </row>
    <row r="339" spans="1:6">
      <c r="A339" s="21" t="s">
        <v>543</v>
      </c>
      <c r="B339" s="165" t="s">
        <v>211</v>
      </c>
      <c r="C339" s="169" t="s">
        <v>209</v>
      </c>
      <c r="D339" s="166">
        <v>1</v>
      </c>
      <c r="E339" s="385">
        <v>600</v>
      </c>
      <c r="F339" s="341">
        <f t="shared" si="17"/>
        <v>600</v>
      </c>
    </row>
    <row r="340" spans="1:6">
      <c r="A340" s="21" t="s">
        <v>544</v>
      </c>
      <c r="B340" s="165" t="s">
        <v>545</v>
      </c>
      <c r="C340" s="169" t="s">
        <v>135</v>
      </c>
      <c r="D340" s="166">
        <v>25.5</v>
      </c>
      <c r="E340" s="385">
        <v>5</v>
      </c>
      <c r="F340" s="341">
        <f t="shared" si="17"/>
        <v>127.5</v>
      </c>
    </row>
    <row r="341" spans="1:6">
      <c r="A341" s="201">
        <v>3.4</v>
      </c>
      <c r="B341" s="202" t="s">
        <v>546</v>
      </c>
      <c r="C341" s="204"/>
      <c r="D341" s="203"/>
      <c r="E341" s="379"/>
      <c r="F341" s="387">
        <f>SUM(F342:F365)</f>
        <v>6391.5410000000002</v>
      </c>
    </row>
    <row r="342" spans="1:6">
      <c r="A342" s="207"/>
      <c r="B342" s="209" t="s">
        <v>547</v>
      </c>
      <c r="C342" s="98"/>
      <c r="D342" s="166"/>
      <c r="E342" s="389"/>
      <c r="F342" s="382"/>
    </row>
    <row r="343" spans="1:6" ht="41.4">
      <c r="A343" s="206"/>
      <c r="B343" s="170" t="s">
        <v>216</v>
      </c>
      <c r="C343" s="169"/>
      <c r="D343" s="166"/>
      <c r="E343" s="388"/>
      <c r="F343" s="388"/>
    </row>
    <row r="344" spans="1:6" ht="55.2">
      <c r="A344" s="98" t="s">
        <v>548</v>
      </c>
      <c r="B344" s="165" t="s">
        <v>549</v>
      </c>
      <c r="C344" s="167" t="s">
        <v>529</v>
      </c>
      <c r="D344" s="166">
        <v>3</v>
      </c>
      <c r="E344" s="385">
        <v>280</v>
      </c>
      <c r="F344" s="341">
        <f t="shared" ref="F344:F365" si="18">E344*D344</f>
        <v>840</v>
      </c>
    </row>
    <row r="345" spans="1:6" ht="55.2">
      <c r="A345" s="98" t="s">
        <v>550</v>
      </c>
      <c r="B345" s="165" t="s">
        <v>551</v>
      </c>
      <c r="C345" s="167" t="s">
        <v>529</v>
      </c>
      <c r="D345" s="166">
        <v>1</v>
      </c>
      <c r="E345" s="385">
        <v>300</v>
      </c>
      <c r="F345" s="341">
        <f t="shared" si="18"/>
        <v>300</v>
      </c>
    </row>
    <row r="346" spans="1:6" ht="55.2">
      <c r="A346" s="98" t="s">
        <v>552</v>
      </c>
      <c r="B346" s="165" t="s">
        <v>553</v>
      </c>
      <c r="C346" s="167" t="s">
        <v>529</v>
      </c>
      <c r="D346" s="166">
        <v>1</v>
      </c>
      <c r="E346" s="385">
        <v>200</v>
      </c>
      <c r="F346" s="341">
        <f t="shared" si="18"/>
        <v>200</v>
      </c>
    </row>
    <row r="347" spans="1:6">
      <c r="B347" s="171" t="s">
        <v>554</v>
      </c>
      <c r="C347" s="169"/>
      <c r="D347" s="166"/>
      <c r="E347" s="385"/>
      <c r="F347" s="341"/>
    </row>
    <row r="348" spans="1:6" ht="27.6">
      <c r="A348" s="98" t="s">
        <v>555</v>
      </c>
      <c r="B348" s="165" t="s">
        <v>556</v>
      </c>
      <c r="C348" s="167" t="s">
        <v>529</v>
      </c>
      <c r="D348" s="166">
        <v>4</v>
      </c>
      <c r="E348" s="383">
        <v>120</v>
      </c>
      <c r="F348" s="341">
        <f t="shared" si="18"/>
        <v>480</v>
      </c>
    </row>
    <row r="349" spans="1:6">
      <c r="B349" s="168" t="s">
        <v>557</v>
      </c>
      <c r="C349" s="169"/>
      <c r="D349" s="166"/>
      <c r="E349" s="385"/>
      <c r="F349" s="341"/>
    </row>
    <row r="350" spans="1:6">
      <c r="A350" s="21"/>
      <c r="B350" s="168" t="s">
        <v>232</v>
      </c>
      <c r="C350" s="169"/>
      <c r="D350" s="166"/>
      <c r="E350" s="385"/>
      <c r="F350" s="341"/>
    </row>
    <row r="351" spans="1:6">
      <c r="A351" s="210"/>
      <c r="B351" s="170" t="s">
        <v>233</v>
      </c>
      <c r="C351" s="167"/>
      <c r="D351" s="166"/>
      <c r="E351" s="385"/>
      <c r="F351" s="341"/>
    </row>
    <row r="352" spans="1:6">
      <c r="A352" s="98" t="s">
        <v>558</v>
      </c>
      <c r="B352" s="165" t="s">
        <v>559</v>
      </c>
      <c r="C352" s="167" t="s">
        <v>424</v>
      </c>
      <c r="D352" s="173">
        <v>45.238999999999997</v>
      </c>
      <c r="E352" s="383">
        <v>15</v>
      </c>
      <c r="F352" s="341">
        <f t="shared" si="18"/>
        <v>678.58499999999992</v>
      </c>
    </row>
    <row r="353" spans="1:6">
      <c r="B353" s="168" t="s">
        <v>242</v>
      </c>
      <c r="C353" s="167"/>
      <c r="D353" s="166"/>
      <c r="E353" s="385"/>
      <c r="F353" s="341"/>
    </row>
    <row r="354" spans="1:6" ht="27.6">
      <c r="A354" s="21"/>
      <c r="B354" s="170" t="s">
        <v>560</v>
      </c>
      <c r="C354" s="167"/>
      <c r="D354" s="166"/>
      <c r="E354" s="385"/>
      <c r="F354" s="341"/>
    </row>
    <row r="355" spans="1:6">
      <c r="A355" s="98" t="s">
        <v>561</v>
      </c>
      <c r="B355" s="165" t="s">
        <v>562</v>
      </c>
      <c r="C355" s="167" t="s">
        <v>424</v>
      </c>
      <c r="D355" s="166">
        <v>100.855</v>
      </c>
      <c r="E355" s="383">
        <v>15</v>
      </c>
      <c r="F355" s="341">
        <f t="shared" si="18"/>
        <v>1512.825</v>
      </c>
    </row>
    <row r="356" spans="1:6">
      <c r="A356" s="98" t="s">
        <v>563</v>
      </c>
      <c r="B356" s="165" t="s">
        <v>564</v>
      </c>
      <c r="C356" s="167" t="s">
        <v>424</v>
      </c>
      <c r="D356" s="166">
        <v>52.437000000000005</v>
      </c>
      <c r="E356" s="383">
        <v>15</v>
      </c>
      <c r="F356" s="341">
        <f t="shared" si="18"/>
        <v>786.55500000000006</v>
      </c>
    </row>
    <row r="357" spans="1:6" ht="27.6">
      <c r="A357" s="98" t="s">
        <v>565</v>
      </c>
      <c r="B357" s="165" t="s">
        <v>566</v>
      </c>
      <c r="C357" s="167" t="s">
        <v>424</v>
      </c>
      <c r="D357" s="166">
        <v>6.0720000000000001</v>
      </c>
      <c r="E357" s="383">
        <v>8</v>
      </c>
      <c r="F357" s="341">
        <f t="shared" si="18"/>
        <v>48.576000000000001</v>
      </c>
    </row>
    <row r="358" spans="1:6">
      <c r="B358" s="168" t="s">
        <v>567</v>
      </c>
      <c r="C358" s="169"/>
      <c r="D358" s="166"/>
      <c r="E358" s="385"/>
      <c r="F358" s="341"/>
    </row>
    <row r="359" spans="1:6">
      <c r="A359" s="98" t="s">
        <v>568</v>
      </c>
      <c r="B359" s="165" t="s">
        <v>569</v>
      </c>
      <c r="C359" s="169" t="s">
        <v>529</v>
      </c>
      <c r="D359" s="173">
        <v>1</v>
      </c>
      <c r="E359" s="385">
        <v>120</v>
      </c>
      <c r="F359" s="341">
        <f t="shared" si="18"/>
        <v>120</v>
      </c>
    </row>
    <row r="360" spans="1:6">
      <c r="B360" s="171" t="s">
        <v>570</v>
      </c>
      <c r="C360" s="169"/>
      <c r="D360" s="166"/>
      <c r="E360" s="385"/>
      <c r="F360" s="341"/>
    </row>
    <row r="361" spans="1:6" ht="27.6">
      <c r="A361" s="98" t="s">
        <v>571</v>
      </c>
      <c r="B361" s="165" t="s">
        <v>572</v>
      </c>
      <c r="C361" s="169" t="s">
        <v>529</v>
      </c>
      <c r="D361" s="166">
        <v>1</v>
      </c>
      <c r="E361" s="385">
        <v>400</v>
      </c>
      <c r="F361" s="341">
        <f t="shared" si="18"/>
        <v>400</v>
      </c>
    </row>
    <row r="362" spans="1:6" ht="27.6">
      <c r="A362" s="98" t="s">
        <v>573</v>
      </c>
      <c r="B362" s="165" t="s">
        <v>574</v>
      </c>
      <c r="C362" s="169" t="s">
        <v>209</v>
      </c>
      <c r="D362" s="166">
        <v>1</v>
      </c>
      <c r="E362" s="385">
        <v>600</v>
      </c>
      <c r="F362" s="341">
        <f t="shared" si="18"/>
        <v>600</v>
      </c>
    </row>
    <row r="363" spans="1:6">
      <c r="A363" s="98" t="s">
        <v>575</v>
      </c>
      <c r="B363" s="165" t="s">
        <v>576</v>
      </c>
      <c r="C363" s="169" t="s">
        <v>529</v>
      </c>
      <c r="D363" s="166">
        <v>2</v>
      </c>
      <c r="E363" s="385">
        <v>60</v>
      </c>
      <c r="F363" s="341">
        <f t="shared" si="18"/>
        <v>120</v>
      </c>
    </row>
    <row r="364" spans="1:6">
      <c r="A364" s="98" t="s">
        <v>577</v>
      </c>
      <c r="B364" s="174" t="s">
        <v>578</v>
      </c>
      <c r="C364" s="169" t="s">
        <v>579</v>
      </c>
      <c r="D364" s="166">
        <v>1</v>
      </c>
      <c r="E364" s="385">
        <v>200</v>
      </c>
      <c r="F364" s="341">
        <f t="shared" si="18"/>
        <v>200</v>
      </c>
    </row>
    <row r="365" spans="1:6">
      <c r="A365" s="98" t="s">
        <v>580</v>
      </c>
      <c r="B365" s="174" t="s">
        <v>581</v>
      </c>
      <c r="C365" s="169" t="s">
        <v>582</v>
      </c>
      <c r="D365" s="166">
        <v>3</v>
      </c>
      <c r="E365" s="385">
        <v>35</v>
      </c>
      <c r="F365" s="341">
        <f t="shared" si="18"/>
        <v>105</v>
      </c>
    </row>
    <row r="366" spans="1:6">
      <c r="A366" s="211" t="s">
        <v>583</v>
      </c>
      <c r="B366" s="212" t="s">
        <v>584</v>
      </c>
      <c r="C366" s="213"/>
      <c r="D366" s="211"/>
      <c r="E366" s="390"/>
      <c r="F366" s="391">
        <f>SUM(F367:F492)/2</f>
        <v>5986.5268000000015</v>
      </c>
    </row>
    <row r="367" spans="1:6">
      <c r="A367" s="315">
        <v>4.0999999999999996</v>
      </c>
      <c r="B367" s="316" t="s">
        <v>585</v>
      </c>
      <c r="C367" s="214"/>
      <c r="D367" s="317"/>
      <c r="E367" s="392"/>
      <c r="F367" s="393">
        <f>SUM(F368:F369)</f>
        <v>135</v>
      </c>
    </row>
    <row r="368" spans="1:6">
      <c r="A368" s="150" t="s">
        <v>586</v>
      </c>
      <c r="B368" s="215" t="s">
        <v>587</v>
      </c>
      <c r="C368" s="217" t="s">
        <v>424</v>
      </c>
      <c r="D368" s="216">
        <v>30</v>
      </c>
      <c r="E368" s="394">
        <v>1.5</v>
      </c>
      <c r="F368" s="341">
        <f t="shared" ref="F368:F369" si="19">E368*D368</f>
        <v>45</v>
      </c>
    </row>
    <row r="369" spans="1:7">
      <c r="A369" s="150" t="s">
        <v>588</v>
      </c>
      <c r="B369" s="162" t="s">
        <v>589</v>
      </c>
      <c r="C369" s="217" t="s">
        <v>424</v>
      </c>
      <c r="D369" s="216">
        <v>30</v>
      </c>
      <c r="E369" s="394">
        <v>3</v>
      </c>
      <c r="F369" s="341">
        <f t="shared" si="19"/>
        <v>90</v>
      </c>
      <c r="G369" s="218"/>
    </row>
    <row r="370" spans="1:7">
      <c r="A370" s="219">
        <v>4.2</v>
      </c>
      <c r="B370" s="318" t="s">
        <v>590</v>
      </c>
      <c r="C370" s="219"/>
      <c r="D370" s="319"/>
      <c r="E370" s="395"/>
      <c r="F370" s="396">
        <f>SUM(F371:F411)</f>
        <v>2112.7728000000002</v>
      </c>
    </row>
    <row r="371" spans="1:7" ht="14.4">
      <c r="A371" s="28"/>
      <c r="B371" s="220" t="s">
        <v>591</v>
      </c>
      <c r="C371" s="222"/>
      <c r="D371" s="221"/>
      <c r="E371" s="397"/>
      <c r="F371" s="398"/>
    </row>
    <row r="372" spans="1:7" ht="27.6">
      <c r="A372" s="28" t="s">
        <v>592</v>
      </c>
      <c r="B372" s="215" t="s">
        <v>593</v>
      </c>
      <c r="C372" s="217" t="s">
        <v>429</v>
      </c>
      <c r="D372" s="216">
        <v>1.5660000000000001</v>
      </c>
      <c r="E372" s="394">
        <v>10</v>
      </c>
      <c r="F372" s="341">
        <f t="shared" ref="F372:F411" si="20">E372*D372</f>
        <v>15.66</v>
      </c>
    </row>
    <row r="373" spans="1:7">
      <c r="A373" s="97"/>
      <c r="B373" s="223" t="s">
        <v>594</v>
      </c>
      <c r="C373" s="217"/>
      <c r="D373" s="216"/>
      <c r="E373" s="394"/>
      <c r="F373" s="341"/>
    </row>
    <row r="374" spans="1:7">
      <c r="A374" s="28" t="s">
        <v>595</v>
      </c>
      <c r="B374" s="215" t="s">
        <v>89</v>
      </c>
      <c r="C374" s="217" t="s">
        <v>429</v>
      </c>
      <c r="D374" s="216">
        <v>1.5660000000000001</v>
      </c>
      <c r="E374" s="394">
        <v>8</v>
      </c>
      <c r="F374" s="341">
        <f t="shared" si="20"/>
        <v>12.528</v>
      </c>
    </row>
    <row r="375" spans="1:7">
      <c r="A375" s="97"/>
      <c r="B375" s="223" t="s">
        <v>90</v>
      </c>
      <c r="C375" s="217"/>
      <c r="D375" s="216"/>
      <c r="E375" s="394"/>
      <c r="F375" s="341"/>
    </row>
    <row r="376" spans="1:7">
      <c r="A376" s="28" t="s">
        <v>596</v>
      </c>
      <c r="B376" s="162" t="s">
        <v>597</v>
      </c>
      <c r="C376" s="217" t="s">
        <v>429</v>
      </c>
      <c r="D376" s="216">
        <v>3</v>
      </c>
      <c r="E376" s="394">
        <v>50</v>
      </c>
      <c r="F376" s="341">
        <f t="shared" si="20"/>
        <v>150</v>
      </c>
    </row>
    <row r="377" spans="1:7">
      <c r="A377" s="97"/>
      <c r="B377" s="223" t="s">
        <v>598</v>
      </c>
      <c r="C377" s="217"/>
      <c r="D377" s="216"/>
      <c r="E377" s="394"/>
      <c r="F377" s="341"/>
    </row>
    <row r="378" spans="1:7">
      <c r="A378" s="28" t="s">
        <v>599</v>
      </c>
      <c r="B378" s="162" t="s">
        <v>600</v>
      </c>
      <c r="C378" s="217" t="s">
        <v>429</v>
      </c>
      <c r="D378" s="216">
        <v>0.89999999999999991</v>
      </c>
      <c r="E378" s="394">
        <v>60</v>
      </c>
      <c r="F378" s="341">
        <f t="shared" si="20"/>
        <v>53.999999999999993</v>
      </c>
    </row>
    <row r="379" spans="1:7">
      <c r="A379" s="97"/>
      <c r="B379" s="223" t="s">
        <v>601</v>
      </c>
      <c r="C379" s="217"/>
      <c r="D379" s="216"/>
      <c r="E379" s="394"/>
      <c r="F379" s="341"/>
    </row>
    <row r="380" spans="1:7" ht="27.6">
      <c r="A380" s="28" t="s">
        <v>602</v>
      </c>
      <c r="B380" s="224" t="s">
        <v>603</v>
      </c>
      <c r="C380" s="226" t="s">
        <v>424</v>
      </c>
      <c r="D380" s="225">
        <v>9.3600000000000012</v>
      </c>
      <c r="E380" s="394">
        <v>2</v>
      </c>
      <c r="F380" s="341">
        <f t="shared" si="20"/>
        <v>18.720000000000002</v>
      </c>
    </row>
    <row r="381" spans="1:7">
      <c r="A381" s="97"/>
      <c r="B381" s="223" t="s">
        <v>604</v>
      </c>
      <c r="C381" s="217"/>
      <c r="D381" s="216"/>
      <c r="E381" s="394"/>
      <c r="F381" s="341"/>
    </row>
    <row r="382" spans="1:7" ht="41.4">
      <c r="A382" s="28" t="s">
        <v>605</v>
      </c>
      <c r="B382" s="227" t="s">
        <v>606</v>
      </c>
      <c r="C382" s="228" t="s">
        <v>424</v>
      </c>
      <c r="D382" s="216">
        <v>9.3600000000000012</v>
      </c>
      <c r="E382" s="394">
        <v>2</v>
      </c>
      <c r="F382" s="341">
        <f t="shared" si="20"/>
        <v>18.720000000000002</v>
      </c>
    </row>
    <row r="383" spans="1:7">
      <c r="A383" s="97"/>
      <c r="B383" s="223" t="s">
        <v>607</v>
      </c>
      <c r="C383" s="217"/>
      <c r="D383" s="216"/>
      <c r="E383" s="394"/>
      <c r="F383" s="341"/>
    </row>
    <row r="384" spans="1:7">
      <c r="A384" s="97"/>
      <c r="B384" s="223" t="s">
        <v>608</v>
      </c>
      <c r="C384" s="217"/>
      <c r="D384" s="216"/>
      <c r="E384" s="394"/>
      <c r="F384" s="341"/>
    </row>
    <row r="385" spans="1:6">
      <c r="A385" s="28" t="s">
        <v>609</v>
      </c>
      <c r="B385" s="215" t="s">
        <v>610</v>
      </c>
      <c r="C385" s="217" t="s">
        <v>429</v>
      </c>
      <c r="D385" s="216">
        <v>0.10000000000000002</v>
      </c>
      <c r="E385" s="394">
        <v>310</v>
      </c>
      <c r="F385" s="341">
        <f t="shared" si="20"/>
        <v>31.000000000000007</v>
      </c>
    </row>
    <row r="386" spans="1:6">
      <c r="A386" s="28"/>
      <c r="B386" s="223" t="s">
        <v>611</v>
      </c>
      <c r="C386" s="217"/>
      <c r="D386" s="216"/>
      <c r="E386" s="394"/>
      <c r="F386" s="341"/>
    </row>
    <row r="387" spans="1:6">
      <c r="A387" s="28" t="s">
        <v>612</v>
      </c>
      <c r="B387" s="215" t="s">
        <v>613</v>
      </c>
      <c r="C387" s="217" t="s">
        <v>429</v>
      </c>
      <c r="D387" s="216">
        <v>1.4040000000000001</v>
      </c>
      <c r="E387" s="394">
        <v>430</v>
      </c>
      <c r="F387" s="341">
        <f t="shared" si="20"/>
        <v>603.72</v>
      </c>
    </row>
    <row r="388" spans="1:6">
      <c r="A388" s="97"/>
      <c r="B388" s="223" t="s">
        <v>154</v>
      </c>
      <c r="C388" s="217"/>
      <c r="D388" s="216"/>
      <c r="E388" s="394"/>
      <c r="F388" s="341"/>
    </row>
    <row r="389" spans="1:6" ht="27.6">
      <c r="A389" s="28" t="s">
        <v>614</v>
      </c>
      <c r="B389" s="229" t="s">
        <v>615</v>
      </c>
      <c r="C389" s="217"/>
      <c r="D389" s="216"/>
      <c r="E389" s="394"/>
      <c r="F389" s="341"/>
    </row>
    <row r="390" spans="1:6">
      <c r="A390" s="28" t="s">
        <v>616</v>
      </c>
      <c r="B390" s="162" t="s">
        <v>617</v>
      </c>
      <c r="C390" s="217" t="s">
        <v>122</v>
      </c>
      <c r="D390" s="216">
        <v>64.376000000000005</v>
      </c>
      <c r="E390" s="394">
        <v>2.5</v>
      </c>
      <c r="F390" s="341">
        <f t="shared" si="20"/>
        <v>160.94</v>
      </c>
    </row>
    <row r="391" spans="1:6">
      <c r="A391" s="28"/>
      <c r="B391" s="223" t="s">
        <v>618</v>
      </c>
      <c r="C391" s="217"/>
      <c r="D391" s="216"/>
      <c r="E391" s="394"/>
      <c r="F391" s="341"/>
    </row>
    <row r="392" spans="1:6">
      <c r="A392" s="28" t="s">
        <v>619</v>
      </c>
      <c r="B392" s="230" t="s">
        <v>620</v>
      </c>
      <c r="C392" s="228" t="s">
        <v>424</v>
      </c>
      <c r="D392" s="216">
        <v>1.8599999999999999</v>
      </c>
      <c r="E392" s="394">
        <v>8</v>
      </c>
      <c r="F392" s="341">
        <f t="shared" si="20"/>
        <v>14.879999999999999</v>
      </c>
    </row>
    <row r="393" spans="1:6">
      <c r="A393" s="97"/>
      <c r="B393" s="231" t="s">
        <v>621</v>
      </c>
      <c r="C393" s="228"/>
      <c r="D393" s="232"/>
      <c r="E393" s="394"/>
      <c r="F393" s="341"/>
    </row>
    <row r="394" spans="1:6" ht="27.6">
      <c r="A394" s="28" t="s">
        <v>622</v>
      </c>
      <c r="B394" s="187" t="s">
        <v>623</v>
      </c>
      <c r="C394" s="228" t="s">
        <v>424</v>
      </c>
      <c r="D394" s="216">
        <v>5.96692</v>
      </c>
      <c r="E394" s="394">
        <v>40</v>
      </c>
      <c r="F394" s="341">
        <f t="shared" si="20"/>
        <v>238.67680000000001</v>
      </c>
    </row>
    <row r="395" spans="1:6" ht="27.6">
      <c r="A395" s="28" t="s">
        <v>624</v>
      </c>
      <c r="B395" s="230" t="s">
        <v>625</v>
      </c>
      <c r="C395" s="228" t="s">
        <v>424</v>
      </c>
      <c r="D395" s="216">
        <v>11.780000000000001</v>
      </c>
      <c r="E395" s="394">
        <v>40</v>
      </c>
      <c r="F395" s="341">
        <f t="shared" si="20"/>
        <v>471.20000000000005</v>
      </c>
    </row>
    <row r="396" spans="1:6">
      <c r="A396" s="97"/>
      <c r="B396" s="233" t="s">
        <v>626</v>
      </c>
      <c r="C396" s="228"/>
      <c r="D396" s="232"/>
      <c r="E396" s="394"/>
      <c r="F396" s="341"/>
    </row>
    <row r="397" spans="1:6">
      <c r="A397" s="97"/>
      <c r="B397" s="231" t="s">
        <v>627</v>
      </c>
      <c r="C397" s="228"/>
      <c r="D397" s="232"/>
      <c r="E397" s="394"/>
      <c r="F397" s="341"/>
    </row>
    <row r="398" spans="1:6" ht="27.6">
      <c r="A398" s="28" t="s">
        <v>628</v>
      </c>
      <c r="B398" s="187" t="s">
        <v>629</v>
      </c>
      <c r="C398" s="228" t="s">
        <v>135</v>
      </c>
      <c r="D398" s="216">
        <v>9.92</v>
      </c>
      <c r="E398" s="394">
        <v>12</v>
      </c>
      <c r="F398" s="341">
        <f t="shared" si="20"/>
        <v>119.03999999999999</v>
      </c>
    </row>
    <row r="399" spans="1:6">
      <c r="A399" s="28" t="s">
        <v>630</v>
      </c>
      <c r="B399" s="180" t="s">
        <v>631</v>
      </c>
      <c r="C399" s="228" t="s">
        <v>135</v>
      </c>
      <c r="D399" s="216">
        <v>0.96</v>
      </c>
      <c r="E399" s="394">
        <v>12</v>
      </c>
      <c r="F399" s="341">
        <f t="shared" si="20"/>
        <v>11.52</v>
      </c>
    </row>
    <row r="400" spans="1:6">
      <c r="A400" s="28" t="s">
        <v>632</v>
      </c>
      <c r="B400" s="180" t="s">
        <v>633</v>
      </c>
      <c r="C400" s="228" t="s">
        <v>634</v>
      </c>
      <c r="D400" s="216">
        <v>1</v>
      </c>
      <c r="E400" s="394">
        <v>10</v>
      </c>
      <c r="F400" s="341">
        <f t="shared" si="20"/>
        <v>10</v>
      </c>
    </row>
    <row r="401" spans="1:6">
      <c r="A401" s="28"/>
      <c r="B401" s="181" t="s">
        <v>635</v>
      </c>
      <c r="C401" s="228"/>
      <c r="D401" s="216"/>
      <c r="E401" s="394"/>
      <c r="F401" s="341"/>
    </row>
    <row r="402" spans="1:6" ht="27.6">
      <c r="A402" s="28" t="s">
        <v>636</v>
      </c>
      <c r="B402" s="187" t="s">
        <v>637</v>
      </c>
      <c r="C402" s="228"/>
      <c r="D402" s="216"/>
      <c r="E402" s="394"/>
      <c r="F402" s="341"/>
    </row>
    <row r="403" spans="1:6">
      <c r="A403" s="28" t="s">
        <v>638</v>
      </c>
      <c r="B403" s="182" t="s">
        <v>639</v>
      </c>
      <c r="C403" s="228" t="s">
        <v>135</v>
      </c>
      <c r="D403" s="216">
        <v>4.38</v>
      </c>
      <c r="E403" s="394">
        <v>12</v>
      </c>
      <c r="F403" s="341">
        <f t="shared" si="20"/>
        <v>52.56</v>
      </c>
    </row>
    <row r="404" spans="1:6" ht="16.2">
      <c r="A404" s="28" t="s">
        <v>640</v>
      </c>
      <c r="B404" s="182" t="s">
        <v>641</v>
      </c>
      <c r="C404" s="228" t="s">
        <v>642</v>
      </c>
      <c r="D404" s="234">
        <v>0.38440000000000002</v>
      </c>
      <c r="E404" s="394">
        <v>50</v>
      </c>
      <c r="F404" s="341">
        <f t="shared" si="20"/>
        <v>19.220000000000002</v>
      </c>
    </row>
    <row r="405" spans="1:6">
      <c r="A405" s="28" t="s">
        <v>643</v>
      </c>
      <c r="B405" s="182" t="s">
        <v>644</v>
      </c>
      <c r="C405" s="228" t="s">
        <v>135</v>
      </c>
      <c r="D405" s="183">
        <v>0.7</v>
      </c>
      <c r="E405" s="394">
        <v>25</v>
      </c>
      <c r="F405" s="341">
        <f t="shared" si="20"/>
        <v>17.5</v>
      </c>
    </row>
    <row r="406" spans="1:6">
      <c r="A406" s="28" t="s">
        <v>645</v>
      </c>
      <c r="B406" s="182" t="s">
        <v>646</v>
      </c>
      <c r="C406" s="228" t="s">
        <v>135</v>
      </c>
      <c r="D406" s="184">
        <v>1.5</v>
      </c>
      <c r="E406" s="394">
        <v>12</v>
      </c>
      <c r="F406" s="341">
        <f t="shared" si="20"/>
        <v>18</v>
      </c>
    </row>
    <row r="407" spans="1:6">
      <c r="A407" s="97"/>
      <c r="B407" s="185" t="s">
        <v>647</v>
      </c>
      <c r="C407" s="228"/>
      <c r="D407" s="216"/>
      <c r="E407" s="394"/>
      <c r="F407" s="341"/>
    </row>
    <row r="408" spans="1:6" ht="27.6">
      <c r="A408" s="28"/>
      <c r="B408" s="235" t="s">
        <v>648</v>
      </c>
      <c r="C408" s="228"/>
      <c r="D408" s="216"/>
      <c r="E408" s="394"/>
      <c r="F408" s="341"/>
    </row>
    <row r="409" spans="1:6" ht="27.6">
      <c r="A409" s="28" t="s">
        <v>649</v>
      </c>
      <c r="B409" s="180" t="s">
        <v>650</v>
      </c>
      <c r="C409" s="228" t="s">
        <v>642</v>
      </c>
      <c r="D409" s="216">
        <v>8.3600000000000008E-2</v>
      </c>
      <c r="E409" s="394">
        <v>80</v>
      </c>
      <c r="F409" s="341">
        <f t="shared" si="20"/>
        <v>6.6880000000000006</v>
      </c>
    </row>
    <row r="410" spans="1:6" ht="16.2">
      <c r="A410" s="28" t="s">
        <v>651</v>
      </c>
      <c r="B410" s="180" t="s">
        <v>652</v>
      </c>
      <c r="C410" s="228" t="s">
        <v>642</v>
      </c>
      <c r="D410" s="216">
        <v>0.38440000000000002</v>
      </c>
      <c r="E410" s="394">
        <v>100</v>
      </c>
      <c r="F410" s="341">
        <f t="shared" si="20"/>
        <v>38.440000000000005</v>
      </c>
    </row>
    <row r="411" spans="1:6">
      <c r="A411" s="28" t="s">
        <v>653</v>
      </c>
      <c r="B411" s="186" t="s">
        <v>654</v>
      </c>
      <c r="C411" s="228" t="s">
        <v>135</v>
      </c>
      <c r="D411" s="216">
        <v>2.48</v>
      </c>
      <c r="E411" s="394">
        <v>12</v>
      </c>
      <c r="F411" s="341">
        <f t="shared" si="20"/>
        <v>29.759999999999998</v>
      </c>
    </row>
    <row r="412" spans="1:6">
      <c r="A412" s="236">
        <v>4.3</v>
      </c>
      <c r="B412" s="237" t="s">
        <v>655</v>
      </c>
      <c r="C412" s="239"/>
      <c r="D412" s="238"/>
      <c r="E412" s="399"/>
      <c r="F412" s="400">
        <f>SUM(F415:F465)</f>
        <v>1946.81</v>
      </c>
    </row>
    <row r="413" spans="1:6">
      <c r="A413" s="240" t="s">
        <v>656</v>
      </c>
      <c r="B413" s="241" t="s">
        <v>657</v>
      </c>
      <c r="C413" s="243"/>
      <c r="D413" s="242"/>
      <c r="E413" s="401"/>
      <c r="F413" s="402"/>
    </row>
    <row r="414" spans="1:6" ht="14.4">
      <c r="A414" s="244"/>
      <c r="B414" s="245" t="s">
        <v>591</v>
      </c>
      <c r="C414" s="247"/>
      <c r="D414" s="246"/>
      <c r="E414" s="397"/>
      <c r="F414" s="403"/>
    </row>
    <row r="415" spans="1:6" ht="27.6">
      <c r="A415" s="150" t="s">
        <v>658</v>
      </c>
      <c r="B415" s="215" t="s">
        <v>659</v>
      </c>
      <c r="C415" s="217" t="s">
        <v>429</v>
      </c>
      <c r="D415" s="216">
        <v>2.6599999999999997</v>
      </c>
      <c r="E415" s="394">
        <v>12</v>
      </c>
      <c r="F415" s="404">
        <f>D415*E415</f>
        <v>31.919999999999995</v>
      </c>
    </row>
    <row r="416" spans="1:6">
      <c r="B416" s="248" t="s">
        <v>594</v>
      </c>
      <c r="C416" s="217"/>
      <c r="D416" s="216"/>
      <c r="E416" s="394"/>
      <c r="F416" s="404"/>
    </row>
    <row r="417" spans="1:6">
      <c r="A417" s="150" t="s">
        <v>660</v>
      </c>
      <c r="B417" s="215" t="s">
        <v>89</v>
      </c>
      <c r="C417" s="217" t="s">
        <v>429</v>
      </c>
      <c r="D417" s="216">
        <v>2.6599999999999997</v>
      </c>
      <c r="E417" s="394">
        <v>10</v>
      </c>
      <c r="F417" s="404">
        <f>D417*E417</f>
        <v>26.599999999999998</v>
      </c>
    </row>
    <row r="418" spans="1:6">
      <c r="B418" s="248" t="s">
        <v>604</v>
      </c>
      <c r="C418" s="217"/>
      <c r="D418" s="216"/>
      <c r="E418" s="394"/>
      <c r="F418" s="404"/>
    </row>
    <row r="419" spans="1:6" ht="41.4">
      <c r="A419" s="150" t="s">
        <v>661</v>
      </c>
      <c r="B419" s="187" t="s">
        <v>606</v>
      </c>
      <c r="C419" s="228" t="s">
        <v>424</v>
      </c>
      <c r="D419" s="216">
        <v>2.6599999999999997</v>
      </c>
      <c r="E419" s="394">
        <v>2</v>
      </c>
      <c r="F419" s="404">
        <f>D419*E419</f>
        <v>5.3199999999999994</v>
      </c>
    </row>
    <row r="420" spans="1:6">
      <c r="B420" s="223" t="s">
        <v>607</v>
      </c>
      <c r="C420" s="217"/>
      <c r="D420" s="216"/>
      <c r="E420" s="394"/>
      <c r="F420" s="404"/>
    </row>
    <row r="421" spans="1:6">
      <c r="B421" s="223" t="s">
        <v>662</v>
      </c>
      <c r="C421" s="217"/>
      <c r="D421" s="216"/>
      <c r="E421" s="394"/>
      <c r="F421" s="404"/>
    </row>
    <row r="422" spans="1:6" ht="27.6">
      <c r="A422" s="150" t="s">
        <v>663</v>
      </c>
      <c r="B422" s="215" t="s">
        <v>664</v>
      </c>
      <c r="C422" s="217" t="s">
        <v>429</v>
      </c>
      <c r="D422" s="216">
        <v>0.26599999999999996</v>
      </c>
      <c r="E422" s="394">
        <v>360</v>
      </c>
      <c r="F422" s="404">
        <f>D422*E422</f>
        <v>95.759999999999991</v>
      </c>
    </row>
    <row r="423" spans="1:6">
      <c r="B423" s="248" t="s">
        <v>611</v>
      </c>
      <c r="C423" s="217"/>
      <c r="D423" s="216"/>
      <c r="E423" s="394"/>
      <c r="F423" s="404"/>
    </row>
    <row r="424" spans="1:6">
      <c r="A424" s="150" t="s">
        <v>665</v>
      </c>
      <c r="B424" s="215" t="s">
        <v>666</v>
      </c>
      <c r="C424" s="217" t="s">
        <v>429</v>
      </c>
      <c r="D424" s="216">
        <v>0.39899999999999997</v>
      </c>
      <c r="E424" s="394">
        <v>360</v>
      </c>
      <c r="F424" s="404">
        <f>D424*E424</f>
        <v>143.63999999999999</v>
      </c>
    </row>
    <row r="425" spans="1:6" ht="27.6">
      <c r="A425" s="150"/>
      <c r="B425" s="188" t="s">
        <v>667</v>
      </c>
      <c r="C425" s="228"/>
      <c r="D425" s="216"/>
      <c r="E425" s="394"/>
      <c r="F425" s="404"/>
    </row>
    <row r="426" spans="1:6">
      <c r="A426" s="150" t="s">
        <v>668</v>
      </c>
      <c r="B426" s="189" t="s">
        <v>669</v>
      </c>
      <c r="C426" s="228" t="s">
        <v>424</v>
      </c>
      <c r="D426" s="216">
        <v>2.6599999999999997</v>
      </c>
      <c r="E426" s="394">
        <v>3.45</v>
      </c>
      <c r="F426" s="404">
        <f>D426*E426</f>
        <v>9.1769999999999996</v>
      </c>
    </row>
    <row r="427" spans="1:6">
      <c r="B427" s="223" t="s">
        <v>670</v>
      </c>
      <c r="C427" s="217"/>
      <c r="D427" s="216"/>
      <c r="E427" s="394"/>
      <c r="F427" s="404"/>
    </row>
    <row r="428" spans="1:6">
      <c r="A428" s="249" t="s">
        <v>671</v>
      </c>
      <c r="B428" s="250" t="s">
        <v>620</v>
      </c>
      <c r="C428" s="226" t="s">
        <v>424</v>
      </c>
      <c r="D428" s="225">
        <v>0.98999999999999988</v>
      </c>
      <c r="E428" s="405">
        <v>8</v>
      </c>
      <c r="F428" s="406">
        <f>D428*E428</f>
        <v>7.919999999999999</v>
      </c>
    </row>
    <row r="429" spans="1:6">
      <c r="A429" s="249" t="s">
        <v>672</v>
      </c>
      <c r="B429" s="251" t="s">
        <v>673</v>
      </c>
      <c r="C429" s="253" t="s">
        <v>424</v>
      </c>
      <c r="D429" s="252">
        <v>0.66</v>
      </c>
      <c r="E429" s="394">
        <v>8</v>
      </c>
      <c r="F429" s="407">
        <f>D429*E429</f>
        <v>5.28</v>
      </c>
    </row>
    <row r="430" spans="1:6">
      <c r="B430" s="254" t="s">
        <v>674</v>
      </c>
      <c r="C430" s="253"/>
      <c r="D430" s="252"/>
      <c r="E430" s="394"/>
      <c r="F430" s="407"/>
    </row>
    <row r="431" spans="1:6" ht="27.6">
      <c r="A431" s="97"/>
      <c r="B431" s="255" t="s">
        <v>675</v>
      </c>
      <c r="C431" s="253"/>
      <c r="D431" s="252"/>
      <c r="E431" s="394"/>
      <c r="F431" s="407"/>
    </row>
    <row r="432" spans="1:6">
      <c r="A432" s="249" t="s">
        <v>676</v>
      </c>
      <c r="B432" s="128" t="s">
        <v>677</v>
      </c>
      <c r="C432" s="253" t="s">
        <v>135</v>
      </c>
      <c r="D432" s="252">
        <v>6.6</v>
      </c>
      <c r="E432" s="394">
        <v>2</v>
      </c>
      <c r="F432" s="407">
        <f>D432*E432</f>
        <v>13.2</v>
      </c>
    </row>
    <row r="433" spans="1:6">
      <c r="A433" s="35"/>
      <c r="B433" s="256" t="s">
        <v>678</v>
      </c>
      <c r="C433" s="122"/>
      <c r="D433" s="257"/>
      <c r="E433" s="401"/>
      <c r="F433" s="408"/>
    </row>
    <row r="434" spans="1:6">
      <c r="A434" s="28" t="s">
        <v>679</v>
      </c>
      <c r="B434" s="128" t="s">
        <v>680</v>
      </c>
      <c r="C434" s="253"/>
      <c r="D434" s="252"/>
      <c r="E434" s="394"/>
      <c r="F434" s="407"/>
    </row>
    <row r="435" spans="1:6">
      <c r="A435" s="28" t="s">
        <v>681</v>
      </c>
      <c r="B435" s="194" t="s">
        <v>682</v>
      </c>
      <c r="C435" s="253" t="s">
        <v>424</v>
      </c>
      <c r="D435" s="252">
        <v>5.9399999999999995</v>
      </c>
      <c r="E435" s="394">
        <v>35</v>
      </c>
      <c r="F435" s="407">
        <f>D435*E435</f>
        <v>207.89999999999998</v>
      </c>
    </row>
    <row r="436" spans="1:6">
      <c r="B436" s="258" t="s">
        <v>683</v>
      </c>
      <c r="C436" s="259"/>
      <c r="D436" s="252"/>
      <c r="E436" s="409"/>
      <c r="F436" s="410"/>
    </row>
    <row r="437" spans="1:6">
      <c r="A437" s="28" t="s">
        <v>684</v>
      </c>
      <c r="B437" s="260" t="s">
        <v>499</v>
      </c>
      <c r="C437" s="253" t="s">
        <v>424</v>
      </c>
      <c r="D437" s="252">
        <v>5.9399999999999995</v>
      </c>
      <c r="E437" s="411">
        <v>15</v>
      </c>
      <c r="F437" s="410">
        <f>E437*D437</f>
        <v>89.1</v>
      </c>
    </row>
    <row r="438" spans="1:6">
      <c r="B438" s="258" t="s">
        <v>504</v>
      </c>
      <c r="C438" s="259"/>
      <c r="D438" s="252"/>
      <c r="E438" s="411"/>
      <c r="F438" s="410"/>
    </row>
    <row r="439" spans="1:6">
      <c r="A439" s="28" t="s">
        <v>685</v>
      </c>
      <c r="B439" s="194" t="s">
        <v>686</v>
      </c>
      <c r="C439" s="253" t="s">
        <v>187</v>
      </c>
      <c r="D439" s="261">
        <v>1</v>
      </c>
      <c r="E439" s="411">
        <v>100</v>
      </c>
      <c r="F439" s="410">
        <f>E439*D439</f>
        <v>100</v>
      </c>
    </row>
    <row r="440" spans="1:6">
      <c r="A440" s="97"/>
      <c r="B440" s="190" t="s">
        <v>687</v>
      </c>
      <c r="C440" s="253"/>
      <c r="D440" s="261"/>
      <c r="E440" s="411"/>
      <c r="F440" s="410"/>
    </row>
    <row r="441" spans="1:6" ht="27.6">
      <c r="A441" s="28" t="s">
        <v>688</v>
      </c>
      <c r="B441" s="255" t="s">
        <v>629</v>
      </c>
      <c r="C441" s="253" t="s">
        <v>135</v>
      </c>
      <c r="D441" s="261">
        <v>2.56</v>
      </c>
      <c r="E441" s="411">
        <v>12</v>
      </c>
      <c r="F441" s="410">
        <f>E441*D441</f>
        <v>30.72</v>
      </c>
    </row>
    <row r="442" spans="1:6">
      <c r="A442" s="28" t="s">
        <v>689</v>
      </c>
      <c r="B442" s="180" t="s">
        <v>690</v>
      </c>
      <c r="C442" s="253" t="s">
        <v>135</v>
      </c>
      <c r="D442" s="261">
        <v>1.1200000000000001</v>
      </c>
      <c r="E442" s="411">
        <v>15</v>
      </c>
      <c r="F442" s="410">
        <f>E442*D442</f>
        <v>16.8</v>
      </c>
    </row>
    <row r="443" spans="1:6">
      <c r="A443" s="28" t="s">
        <v>691</v>
      </c>
      <c r="B443" s="191" t="s">
        <v>692</v>
      </c>
      <c r="C443" s="253" t="s">
        <v>424</v>
      </c>
      <c r="D443" s="261">
        <v>5.5199999999999999E-2</v>
      </c>
      <c r="E443" s="411">
        <v>200</v>
      </c>
      <c r="F443" s="410">
        <f>E443*D443</f>
        <v>11.04</v>
      </c>
    </row>
    <row r="444" spans="1:6">
      <c r="A444" s="28" t="s">
        <v>693</v>
      </c>
      <c r="B444" s="180" t="s">
        <v>694</v>
      </c>
      <c r="C444" s="253" t="s">
        <v>135</v>
      </c>
      <c r="D444" s="261">
        <v>0.124</v>
      </c>
      <c r="E444" s="411">
        <v>15</v>
      </c>
      <c r="F444" s="410">
        <f>E444*D444</f>
        <v>1.8599999999999999</v>
      </c>
    </row>
    <row r="445" spans="1:6">
      <c r="A445" s="262"/>
      <c r="B445" s="263" t="s">
        <v>695</v>
      </c>
      <c r="C445" s="265"/>
      <c r="D445" s="264"/>
      <c r="E445" s="412"/>
      <c r="F445" s="413"/>
    </row>
    <row r="446" spans="1:6">
      <c r="A446" s="97"/>
      <c r="B446" s="254" t="s">
        <v>591</v>
      </c>
      <c r="C446" s="253"/>
      <c r="D446" s="266"/>
      <c r="E446" s="394"/>
      <c r="F446" s="407"/>
    </row>
    <row r="447" spans="1:6" ht="27.6">
      <c r="A447" s="28" t="s">
        <v>696</v>
      </c>
      <c r="B447" s="194" t="s">
        <v>593</v>
      </c>
      <c r="C447" s="253" t="s">
        <v>429</v>
      </c>
      <c r="D447" s="252">
        <v>0.91125000000000012</v>
      </c>
      <c r="E447" s="394">
        <v>12</v>
      </c>
      <c r="F447" s="410">
        <f>E447*D447</f>
        <v>10.935000000000002</v>
      </c>
    </row>
    <row r="448" spans="1:6">
      <c r="B448" s="267" t="s">
        <v>594</v>
      </c>
      <c r="C448" s="253"/>
      <c r="D448" s="252"/>
      <c r="E448" s="394"/>
      <c r="F448" s="410"/>
    </row>
    <row r="449" spans="1:6">
      <c r="A449" s="28" t="s">
        <v>697</v>
      </c>
      <c r="B449" s="194" t="s">
        <v>89</v>
      </c>
      <c r="C449" s="253" t="s">
        <v>429</v>
      </c>
      <c r="D449" s="252">
        <v>0.91125000000000012</v>
      </c>
      <c r="E449" s="394">
        <v>10</v>
      </c>
      <c r="F449" s="410">
        <f>E449*D449</f>
        <v>9.1125000000000007</v>
      </c>
    </row>
    <row r="450" spans="1:6">
      <c r="B450" s="267" t="s">
        <v>604</v>
      </c>
      <c r="C450" s="253"/>
      <c r="D450" s="252"/>
      <c r="E450" s="394"/>
      <c r="F450" s="410"/>
    </row>
    <row r="451" spans="1:6" ht="41.4">
      <c r="A451" s="28" t="s">
        <v>698</v>
      </c>
      <c r="B451" s="194" t="s">
        <v>606</v>
      </c>
      <c r="C451" s="268" t="s">
        <v>424</v>
      </c>
      <c r="D451" s="252">
        <v>4.83</v>
      </c>
      <c r="E451" s="394">
        <v>2</v>
      </c>
      <c r="F451" s="410">
        <f>E451*D451</f>
        <v>9.66</v>
      </c>
    </row>
    <row r="452" spans="1:6">
      <c r="B452" s="254" t="s">
        <v>662</v>
      </c>
      <c r="C452" s="253"/>
      <c r="D452" s="252"/>
      <c r="E452" s="394"/>
      <c r="F452" s="410"/>
    </row>
    <row r="453" spans="1:6">
      <c r="A453" s="28" t="s">
        <v>699</v>
      </c>
      <c r="B453" s="194" t="s">
        <v>700</v>
      </c>
      <c r="C453" s="253" t="s">
        <v>429</v>
      </c>
      <c r="D453" s="252">
        <v>0.255</v>
      </c>
      <c r="E453" s="394">
        <v>360</v>
      </c>
      <c r="F453" s="410">
        <f>E453*D453</f>
        <v>91.8</v>
      </c>
    </row>
    <row r="454" spans="1:6" ht="27.6">
      <c r="B454" s="192" t="s">
        <v>667</v>
      </c>
      <c r="C454" s="253"/>
      <c r="D454" s="252"/>
      <c r="E454" s="394"/>
      <c r="F454" s="410"/>
    </row>
    <row r="455" spans="1:6" ht="27.6">
      <c r="A455" s="28" t="s">
        <v>701</v>
      </c>
      <c r="B455" s="193" t="s">
        <v>702</v>
      </c>
      <c r="C455" s="268" t="s">
        <v>424</v>
      </c>
      <c r="D455" s="252">
        <v>2.5499999999999998</v>
      </c>
      <c r="E455" s="394">
        <v>20</v>
      </c>
      <c r="F455" s="410">
        <f>E455*D455</f>
        <v>51</v>
      </c>
    </row>
    <row r="456" spans="1:6">
      <c r="B456" s="254" t="s">
        <v>670</v>
      </c>
      <c r="C456" s="268"/>
      <c r="D456" s="252"/>
      <c r="E456" s="394"/>
      <c r="F456" s="410"/>
    </row>
    <row r="457" spans="1:6">
      <c r="A457" s="28" t="s">
        <v>703</v>
      </c>
      <c r="B457" s="128" t="s">
        <v>704</v>
      </c>
      <c r="C457" s="268" t="s">
        <v>424</v>
      </c>
      <c r="D457" s="252">
        <v>0.49000000000000005</v>
      </c>
      <c r="E457" s="394">
        <v>3.45</v>
      </c>
      <c r="F457" s="410">
        <f>E457*D457</f>
        <v>1.6905000000000003</v>
      </c>
    </row>
    <row r="458" spans="1:6">
      <c r="B458" s="254" t="s">
        <v>519</v>
      </c>
      <c r="C458" s="253"/>
      <c r="D458" s="252"/>
      <c r="E458" s="394"/>
      <c r="F458" s="410"/>
    </row>
    <row r="459" spans="1:6">
      <c r="A459" s="28" t="s">
        <v>705</v>
      </c>
      <c r="B459" s="128" t="s">
        <v>674</v>
      </c>
      <c r="C459" s="253"/>
      <c r="D459" s="252"/>
      <c r="E459" s="394"/>
      <c r="F459" s="410"/>
    </row>
    <row r="460" spans="1:6" ht="27.6">
      <c r="A460" s="28" t="s">
        <v>706</v>
      </c>
      <c r="B460" s="269" t="s">
        <v>675</v>
      </c>
      <c r="C460" s="253" t="s">
        <v>424</v>
      </c>
      <c r="D460" s="252">
        <v>4.9000000000000004</v>
      </c>
      <c r="E460" s="394">
        <v>8</v>
      </c>
      <c r="F460" s="410">
        <f>E460*D460</f>
        <v>39.200000000000003</v>
      </c>
    </row>
    <row r="461" spans="1:6">
      <c r="A461" s="28" t="s">
        <v>707</v>
      </c>
      <c r="B461" s="128" t="s">
        <v>708</v>
      </c>
      <c r="C461" s="253" t="s">
        <v>424</v>
      </c>
      <c r="D461" s="252">
        <v>3.4050000000000002</v>
      </c>
      <c r="E461" s="394">
        <v>35</v>
      </c>
      <c r="F461" s="410">
        <f>E461*D461</f>
        <v>119.17500000000001</v>
      </c>
    </row>
    <row r="462" spans="1:6">
      <c r="B462" s="258" t="s">
        <v>709</v>
      </c>
      <c r="C462" s="253"/>
      <c r="D462" s="252"/>
      <c r="E462" s="394"/>
      <c r="F462" s="410"/>
    </row>
    <row r="463" spans="1:6">
      <c r="A463" s="28" t="s">
        <v>710</v>
      </c>
      <c r="B463" s="260" t="s">
        <v>711</v>
      </c>
      <c r="C463" s="253" t="s">
        <v>424</v>
      </c>
      <c r="D463" s="252">
        <v>1.2000000000000002</v>
      </c>
      <c r="E463" s="394">
        <v>15</v>
      </c>
      <c r="F463" s="410">
        <f>E463*D463</f>
        <v>18.000000000000004</v>
      </c>
    </row>
    <row r="464" spans="1:6">
      <c r="B464" s="270" t="s">
        <v>712</v>
      </c>
      <c r="C464" s="253"/>
      <c r="D464" s="252"/>
      <c r="E464" s="394"/>
      <c r="F464" s="410"/>
    </row>
    <row r="465" spans="1:6" ht="69">
      <c r="A465" s="28" t="s">
        <v>713</v>
      </c>
      <c r="B465" s="193" t="s">
        <v>714</v>
      </c>
      <c r="C465" s="253" t="s">
        <v>715</v>
      </c>
      <c r="D465" s="252">
        <v>1</v>
      </c>
      <c r="E465" s="394">
        <v>800</v>
      </c>
      <c r="F465" s="410">
        <f>E465*D465</f>
        <v>800</v>
      </c>
    </row>
    <row r="466" spans="1:6">
      <c r="A466" s="271">
        <v>4.3</v>
      </c>
      <c r="B466" s="272" t="s">
        <v>716</v>
      </c>
      <c r="C466" s="274"/>
      <c r="D466" s="273"/>
      <c r="E466" s="414"/>
      <c r="F466" s="415">
        <f>SUM(F468:F492)</f>
        <v>1791.9440000000002</v>
      </c>
    </row>
    <row r="467" spans="1:6">
      <c r="A467" s="275" t="s">
        <v>717</v>
      </c>
      <c r="B467" s="276" t="s">
        <v>364</v>
      </c>
      <c r="C467" s="122"/>
      <c r="D467" s="277"/>
      <c r="E467" s="369"/>
      <c r="F467" s="401"/>
    </row>
    <row r="468" spans="1:6" ht="27.6">
      <c r="A468" s="278" t="s">
        <v>718</v>
      </c>
      <c r="B468" s="269" t="s">
        <v>719</v>
      </c>
      <c r="C468" s="253" t="s">
        <v>720</v>
      </c>
      <c r="D468" s="261">
        <v>0.16200000000000001</v>
      </c>
      <c r="E468" s="411">
        <v>8</v>
      </c>
      <c r="F468" s="410">
        <f>E468*D468</f>
        <v>1.296</v>
      </c>
    </row>
    <row r="469" spans="1:6" ht="16.2">
      <c r="A469" s="279" t="s">
        <v>721</v>
      </c>
      <c r="B469" s="193" t="s">
        <v>368</v>
      </c>
      <c r="C469" s="253" t="s">
        <v>720</v>
      </c>
      <c r="D469" s="261">
        <v>0.16200000000000001</v>
      </c>
      <c r="E469" s="416">
        <v>10</v>
      </c>
      <c r="F469" s="410">
        <f>E469*D469</f>
        <v>1.62</v>
      </c>
    </row>
    <row r="470" spans="1:6">
      <c r="A470" s="97"/>
      <c r="B470" s="260" t="s">
        <v>722</v>
      </c>
      <c r="C470" s="252"/>
      <c r="D470" s="252"/>
      <c r="E470" s="411"/>
      <c r="F470" s="410"/>
    </row>
    <row r="471" spans="1:6" ht="16.2">
      <c r="A471" s="97"/>
      <c r="B471" s="280" t="s">
        <v>723</v>
      </c>
      <c r="C471" s="281" t="s">
        <v>720</v>
      </c>
      <c r="D471" s="261">
        <v>1.7999999999999999E-2</v>
      </c>
      <c r="E471" s="411">
        <v>280</v>
      </c>
      <c r="F471" s="410">
        <f>E471*D471</f>
        <v>5.04</v>
      </c>
    </row>
    <row r="472" spans="1:6">
      <c r="A472" s="282" t="s">
        <v>724</v>
      </c>
      <c r="B472" s="267" t="s">
        <v>725</v>
      </c>
      <c r="C472" s="252"/>
      <c r="D472" s="252"/>
      <c r="E472" s="411"/>
      <c r="F472" s="410"/>
    </row>
    <row r="473" spans="1:6" ht="16.2">
      <c r="B473" s="193" t="s">
        <v>388</v>
      </c>
      <c r="C473" s="253" t="s">
        <v>720</v>
      </c>
      <c r="D473" s="261">
        <v>0.216</v>
      </c>
      <c r="E473" s="411">
        <v>360</v>
      </c>
      <c r="F473" s="410">
        <f>E473*D473</f>
        <v>77.760000000000005</v>
      </c>
    </row>
    <row r="474" spans="1:6">
      <c r="A474" s="278" t="s">
        <v>726</v>
      </c>
      <c r="B474" s="258" t="s">
        <v>481</v>
      </c>
      <c r="C474" s="252"/>
      <c r="D474" s="252"/>
      <c r="E474" s="411"/>
      <c r="F474" s="410"/>
    </row>
    <row r="475" spans="1:6" ht="16.2">
      <c r="B475" s="180" t="s">
        <v>727</v>
      </c>
      <c r="C475" s="281" t="s">
        <v>642</v>
      </c>
      <c r="D475" s="261">
        <v>2.88</v>
      </c>
      <c r="E475" s="411">
        <v>8</v>
      </c>
      <c r="F475" s="410">
        <f>E475*D475</f>
        <v>23.04</v>
      </c>
    </row>
    <row r="476" spans="1:6">
      <c r="A476" s="35" t="s">
        <v>728</v>
      </c>
      <c r="B476" s="121" t="s">
        <v>153</v>
      </c>
      <c r="C476" s="120"/>
      <c r="D476" s="283"/>
      <c r="E476" s="417"/>
      <c r="F476" s="401"/>
    </row>
    <row r="477" spans="1:6" ht="28.8">
      <c r="A477" s="28"/>
      <c r="B477" s="325" t="s">
        <v>398</v>
      </c>
      <c r="C477" s="284"/>
      <c r="D477" s="284"/>
      <c r="E477" s="418"/>
      <c r="F477" s="419"/>
    </row>
    <row r="478" spans="1:6" ht="43.2">
      <c r="A478" s="28"/>
      <c r="B478" s="325" t="s">
        <v>399</v>
      </c>
      <c r="C478" s="284"/>
      <c r="D478" s="284"/>
      <c r="E478" s="397"/>
      <c r="F478" s="419"/>
    </row>
    <row r="479" spans="1:6" ht="41.4">
      <c r="A479" s="285" t="s">
        <v>729</v>
      </c>
      <c r="B479" s="9" t="s">
        <v>730</v>
      </c>
      <c r="C479" s="286" t="s">
        <v>135</v>
      </c>
      <c r="D479" s="286">
        <v>13</v>
      </c>
      <c r="E479" s="420">
        <v>15</v>
      </c>
      <c r="F479" s="419">
        <f>E479*D479</f>
        <v>195</v>
      </c>
    </row>
    <row r="480" spans="1:6" ht="14.4">
      <c r="A480" s="285" t="s">
        <v>731</v>
      </c>
      <c r="B480" s="72" t="s">
        <v>732</v>
      </c>
      <c r="C480" s="286" t="s">
        <v>135</v>
      </c>
      <c r="D480" s="286">
        <v>3</v>
      </c>
      <c r="E480" s="394">
        <v>10</v>
      </c>
      <c r="F480" s="419">
        <f>E480*D480</f>
        <v>30</v>
      </c>
    </row>
    <row r="481" spans="1:6">
      <c r="A481" s="240" t="s">
        <v>733</v>
      </c>
      <c r="B481" s="241" t="s">
        <v>734</v>
      </c>
      <c r="C481" s="288"/>
      <c r="D481" s="287"/>
      <c r="E481" s="421"/>
      <c r="F481" s="422"/>
    </row>
    <row r="482" spans="1:6">
      <c r="A482" s="244"/>
      <c r="B482" s="153" t="s">
        <v>402</v>
      </c>
      <c r="C482" s="150"/>
      <c r="D482" s="289"/>
      <c r="E482" s="423"/>
      <c r="F482" s="424"/>
    </row>
    <row r="483" spans="1:6" ht="14.4">
      <c r="A483" s="244"/>
      <c r="B483" s="290" t="s">
        <v>175</v>
      </c>
      <c r="C483" s="292"/>
      <c r="D483" s="291"/>
      <c r="E483" s="425"/>
      <c r="F483" s="426"/>
    </row>
    <row r="484" spans="1:6" ht="43.2">
      <c r="A484" s="244"/>
      <c r="B484" s="290" t="s">
        <v>176</v>
      </c>
      <c r="C484" s="292"/>
      <c r="D484" s="291"/>
      <c r="E484" s="425"/>
      <c r="F484" s="426"/>
    </row>
    <row r="485" spans="1:6">
      <c r="A485" s="150" t="s">
        <v>735</v>
      </c>
      <c r="B485" s="293" t="s">
        <v>736</v>
      </c>
      <c r="C485" s="228" t="s">
        <v>135</v>
      </c>
      <c r="D485" s="216">
        <v>49.6</v>
      </c>
      <c r="E485" s="427">
        <v>12</v>
      </c>
      <c r="F485" s="404">
        <f>D485*E485</f>
        <v>595.20000000000005</v>
      </c>
    </row>
    <row r="486" spans="1:6" ht="27.6">
      <c r="A486" s="150" t="s">
        <v>737</v>
      </c>
      <c r="B486" s="227" t="s">
        <v>738</v>
      </c>
      <c r="C486" s="228" t="s">
        <v>135</v>
      </c>
      <c r="D486" s="216">
        <v>9.8360000000000003</v>
      </c>
      <c r="E486" s="427">
        <v>10</v>
      </c>
      <c r="F486" s="404">
        <f>D486*E486</f>
        <v>98.36</v>
      </c>
    </row>
    <row r="487" spans="1:6" ht="27.6">
      <c r="A487" s="150" t="s">
        <v>739</v>
      </c>
      <c r="B487" s="293" t="s">
        <v>740</v>
      </c>
      <c r="C487" s="228" t="s">
        <v>135</v>
      </c>
      <c r="D487" s="216">
        <v>10.228</v>
      </c>
      <c r="E487" s="427">
        <v>8</v>
      </c>
      <c r="F487" s="404">
        <f>D487*E487</f>
        <v>81.823999999999998</v>
      </c>
    </row>
    <row r="488" spans="1:6" ht="27.6">
      <c r="A488" s="150" t="s">
        <v>741</v>
      </c>
      <c r="B488" s="227" t="s">
        <v>742</v>
      </c>
      <c r="C488" s="228" t="s">
        <v>135</v>
      </c>
      <c r="D488" s="216">
        <v>19.754000000000001</v>
      </c>
      <c r="E488" s="427">
        <v>8</v>
      </c>
      <c r="F488" s="404">
        <f>D488*E488</f>
        <v>158.03200000000001</v>
      </c>
    </row>
    <row r="489" spans="1:6" ht="27.6">
      <c r="A489" s="150" t="s">
        <v>743</v>
      </c>
      <c r="B489" s="293" t="s">
        <v>744</v>
      </c>
      <c r="C489" s="228" t="s">
        <v>135</v>
      </c>
      <c r="D489" s="216">
        <v>28.8</v>
      </c>
      <c r="E489" s="427">
        <v>8</v>
      </c>
      <c r="F489" s="404">
        <f>D489*E489</f>
        <v>230.4</v>
      </c>
    </row>
    <row r="490" spans="1:6">
      <c r="B490" s="223" t="s">
        <v>192</v>
      </c>
      <c r="C490" s="294"/>
      <c r="D490" s="216"/>
      <c r="E490" s="394"/>
      <c r="F490" s="404"/>
    </row>
    <row r="491" spans="1:6" ht="27.6">
      <c r="A491" s="150" t="s">
        <v>745</v>
      </c>
      <c r="B491" s="215" t="s">
        <v>415</v>
      </c>
      <c r="C491" s="294" t="s">
        <v>424</v>
      </c>
      <c r="D491" s="216">
        <v>17.704800000000002</v>
      </c>
      <c r="E491" s="394">
        <v>15</v>
      </c>
      <c r="F491" s="404">
        <f>D491*E491</f>
        <v>265.57200000000006</v>
      </c>
    </row>
    <row r="492" spans="1:6" ht="27.6">
      <c r="A492" s="249" t="s">
        <v>746</v>
      </c>
      <c r="B492" s="162" t="s">
        <v>417</v>
      </c>
      <c r="C492" s="294" t="s">
        <v>135</v>
      </c>
      <c r="D492" s="216">
        <v>3.6</v>
      </c>
      <c r="E492" s="394">
        <v>8</v>
      </c>
      <c r="F492" s="404">
        <f>D492*E492</f>
        <v>28.8</v>
      </c>
    </row>
    <row r="493" spans="1:6" ht="39.75" customHeight="1">
      <c r="A493" s="158" t="s">
        <v>747</v>
      </c>
      <c r="B493" s="295" t="s">
        <v>748</v>
      </c>
      <c r="C493" s="297"/>
      <c r="D493" s="296"/>
      <c r="E493" s="428"/>
      <c r="F493" s="428">
        <f>SUM(F494:F681)/2</f>
        <v>184991.33083383332</v>
      </c>
    </row>
    <row r="494" spans="1:6">
      <c r="A494" s="95">
        <v>5.0999999999999996</v>
      </c>
      <c r="B494" s="42" t="s">
        <v>749</v>
      </c>
      <c r="C494" s="2"/>
      <c r="D494" s="2"/>
      <c r="E494" s="429"/>
      <c r="F494" s="429">
        <f>SUM(F496:F553)</f>
        <v>61512.758620000008</v>
      </c>
    </row>
    <row r="495" spans="1:6">
      <c r="A495" s="96"/>
      <c r="B495" s="77" t="s">
        <v>364</v>
      </c>
      <c r="C495" s="14"/>
      <c r="D495" s="23"/>
      <c r="E495" s="335"/>
      <c r="F495" s="335"/>
    </row>
    <row r="496" spans="1:6" ht="16.2">
      <c r="A496" s="21" t="s">
        <v>750</v>
      </c>
      <c r="B496" s="10" t="s">
        <v>587</v>
      </c>
      <c r="C496" s="14" t="s">
        <v>291</v>
      </c>
      <c r="D496" s="73">
        <v>820.80000000000007</v>
      </c>
      <c r="E496" s="335">
        <v>1.5</v>
      </c>
      <c r="F496" s="335">
        <f t="shared" ref="F496:F503" si="21">E496*D496</f>
        <v>1231.2</v>
      </c>
    </row>
    <row r="497" spans="1:6" ht="16.2">
      <c r="A497" s="21" t="s">
        <v>751</v>
      </c>
      <c r="B497" s="10" t="s">
        <v>752</v>
      </c>
      <c r="C497" s="14" t="s">
        <v>291</v>
      </c>
      <c r="D497" s="73">
        <v>342</v>
      </c>
      <c r="E497" s="335">
        <v>2</v>
      </c>
      <c r="F497" s="335">
        <f t="shared" si="21"/>
        <v>684</v>
      </c>
    </row>
    <row r="498" spans="1:6" ht="16.2">
      <c r="A498" s="21" t="s">
        <v>753</v>
      </c>
      <c r="B498" s="78" t="s">
        <v>754</v>
      </c>
      <c r="C498" s="21" t="s">
        <v>81</v>
      </c>
      <c r="D498" s="74">
        <v>61.320000000000007</v>
      </c>
      <c r="E498" s="335">
        <v>8</v>
      </c>
      <c r="F498" s="335">
        <f t="shared" si="21"/>
        <v>490.56000000000006</v>
      </c>
    </row>
    <row r="499" spans="1:6" ht="16.2">
      <c r="A499" s="21" t="s">
        <v>755</v>
      </c>
      <c r="B499" s="10" t="s">
        <v>756</v>
      </c>
      <c r="C499" s="21" t="s">
        <v>81</v>
      </c>
      <c r="D499" s="74">
        <v>14.904000000000002</v>
      </c>
      <c r="E499" s="335">
        <v>8</v>
      </c>
      <c r="F499" s="335">
        <f t="shared" si="21"/>
        <v>119.23200000000001</v>
      </c>
    </row>
    <row r="500" spans="1:6" ht="16.2">
      <c r="A500" s="21" t="s">
        <v>757</v>
      </c>
      <c r="B500" s="10" t="s">
        <v>758</v>
      </c>
      <c r="C500" s="21" t="s">
        <v>81</v>
      </c>
      <c r="D500" s="74">
        <v>21.408000000000005</v>
      </c>
      <c r="E500" s="335">
        <v>8</v>
      </c>
      <c r="F500" s="335">
        <f t="shared" si="21"/>
        <v>171.26400000000004</v>
      </c>
    </row>
    <row r="501" spans="1:6" ht="16.2">
      <c r="A501" s="21" t="s">
        <v>759</v>
      </c>
      <c r="B501" s="93" t="s">
        <v>760</v>
      </c>
      <c r="C501" s="21" t="s">
        <v>81</v>
      </c>
      <c r="D501" s="74">
        <v>14.940000000000001</v>
      </c>
      <c r="E501" s="335">
        <v>8</v>
      </c>
      <c r="F501" s="335">
        <f t="shared" si="21"/>
        <v>119.52000000000001</v>
      </c>
    </row>
    <row r="502" spans="1:6" ht="16.2">
      <c r="A502" s="21" t="s">
        <v>761</v>
      </c>
      <c r="B502" s="93" t="s">
        <v>762</v>
      </c>
      <c r="C502" s="21" t="s">
        <v>81</v>
      </c>
      <c r="D502" s="74">
        <v>2.14</v>
      </c>
      <c r="E502" s="335">
        <v>8</v>
      </c>
      <c r="F502" s="335">
        <f t="shared" si="21"/>
        <v>17.12</v>
      </c>
    </row>
    <row r="503" spans="1:6" ht="16.2">
      <c r="A503" s="21" t="s">
        <v>763</v>
      </c>
      <c r="B503" s="93" t="s">
        <v>764</v>
      </c>
      <c r="C503" s="21" t="s">
        <v>81</v>
      </c>
      <c r="D503" s="74">
        <v>0.30000000000000004</v>
      </c>
      <c r="E503" s="335">
        <v>8</v>
      </c>
      <c r="F503" s="335">
        <f t="shared" si="21"/>
        <v>2.4000000000000004</v>
      </c>
    </row>
    <row r="504" spans="1:6">
      <c r="A504" s="97"/>
      <c r="B504" s="77" t="s">
        <v>765</v>
      </c>
      <c r="C504" s="14"/>
      <c r="D504" s="74"/>
      <c r="E504" s="335"/>
      <c r="F504" s="335"/>
    </row>
    <row r="505" spans="1:6" ht="16.2">
      <c r="A505" s="21" t="s">
        <v>766</v>
      </c>
      <c r="B505" s="10" t="s">
        <v>767</v>
      </c>
      <c r="C505" s="21" t="s">
        <v>81</v>
      </c>
      <c r="D505" s="36">
        <v>4.9679999999999991</v>
      </c>
      <c r="E505" s="363">
        <v>55</v>
      </c>
      <c r="F505" s="363">
        <f>E505*D505</f>
        <v>273.23999999999995</v>
      </c>
    </row>
    <row r="506" spans="1:6" ht="16.2">
      <c r="A506" s="21" t="s">
        <v>768</v>
      </c>
      <c r="B506" s="10" t="s">
        <v>769</v>
      </c>
      <c r="C506" s="21" t="s">
        <v>81</v>
      </c>
      <c r="D506" s="74">
        <v>53.142000000000003</v>
      </c>
      <c r="E506" s="335">
        <v>8</v>
      </c>
      <c r="F506" s="335">
        <f>E506*D506</f>
        <v>425.13600000000002</v>
      </c>
    </row>
    <row r="507" spans="1:6">
      <c r="A507" s="97"/>
      <c r="B507" s="77" t="s">
        <v>594</v>
      </c>
      <c r="C507" s="14"/>
      <c r="D507" s="74"/>
      <c r="E507" s="335"/>
      <c r="F507" s="335"/>
    </row>
    <row r="508" spans="1:6" ht="16.2">
      <c r="A508" s="21" t="s">
        <v>770</v>
      </c>
      <c r="B508" s="10" t="s">
        <v>89</v>
      </c>
      <c r="C508" s="21" t="s">
        <v>81</v>
      </c>
      <c r="D508" s="74">
        <v>61.87</v>
      </c>
      <c r="E508" s="335">
        <v>5</v>
      </c>
      <c r="F508" s="335">
        <f>E508*D508</f>
        <v>309.34999999999997</v>
      </c>
    </row>
    <row r="509" spans="1:6">
      <c r="A509" s="97"/>
      <c r="B509" s="76" t="s">
        <v>771</v>
      </c>
      <c r="C509" s="14"/>
      <c r="D509" s="74"/>
      <c r="E509" s="335"/>
      <c r="F509" s="335"/>
    </row>
    <row r="510" spans="1:6" ht="16.2">
      <c r="A510" s="21" t="s">
        <v>772</v>
      </c>
      <c r="B510" s="10" t="s">
        <v>773</v>
      </c>
      <c r="C510" s="21" t="s">
        <v>81</v>
      </c>
      <c r="D510" s="74">
        <v>162.54</v>
      </c>
      <c r="E510" s="335">
        <v>10</v>
      </c>
      <c r="F510" s="335">
        <f>E510*D510</f>
        <v>1625.3999999999999</v>
      </c>
    </row>
    <row r="511" spans="1:6" ht="16.2">
      <c r="A511" s="21" t="s">
        <v>774</v>
      </c>
      <c r="B511" s="10" t="s">
        <v>775</v>
      </c>
      <c r="C511" s="21" t="s">
        <v>81</v>
      </c>
      <c r="D511" s="74">
        <v>20.593999999999994</v>
      </c>
      <c r="E511" s="335">
        <v>10</v>
      </c>
      <c r="F511" s="335">
        <f>E511*D511</f>
        <v>205.93999999999994</v>
      </c>
    </row>
    <row r="512" spans="1:6" ht="16.2">
      <c r="A512" s="21" t="s">
        <v>776</v>
      </c>
      <c r="B512" s="10" t="s">
        <v>758</v>
      </c>
      <c r="C512" s="21" t="s">
        <v>81</v>
      </c>
      <c r="D512" s="74">
        <v>8.9200000000000017</v>
      </c>
      <c r="E512" s="335">
        <v>10</v>
      </c>
      <c r="F512" s="335">
        <f>E512*D512</f>
        <v>89.200000000000017</v>
      </c>
    </row>
    <row r="513" spans="1:6">
      <c r="A513" s="97"/>
      <c r="B513" s="77" t="s">
        <v>601</v>
      </c>
      <c r="C513" s="14"/>
      <c r="D513" s="74"/>
      <c r="E513" s="335"/>
      <c r="F513" s="335"/>
    </row>
    <row r="514" spans="1:6" ht="27.6">
      <c r="A514" s="21" t="s">
        <v>777</v>
      </c>
      <c r="B514" s="10" t="s">
        <v>778</v>
      </c>
      <c r="C514" s="14" t="s">
        <v>291</v>
      </c>
      <c r="D514" s="74">
        <v>525.48</v>
      </c>
      <c r="E514" s="335">
        <v>1</v>
      </c>
      <c r="F514" s="335">
        <f>E514*D514</f>
        <v>525.48</v>
      </c>
    </row>
    <row r="515" spans="1:6" ht="16.2">
      <c r="A515" s="21" t="s">
        <v>779</v>
      </c>
      <c r="B515" s="10" t="s">
        <v>94</v>
      </c>
      <c r="C515" s="14" t="s">
        <v>291</v>
      </c>
      <c r="D515" s="74">
        <v>30.72</v>
      </c>
      <c r="E515" s="335">
        <v>1</v>
      </c>
      <c r="F515" s="335">
        <f>E515*D515</f>
        <v>30.72</v>
      </c>
    </row>
    <row r="516" spans="1:6" ht="16.2">
      <c r="A516" s="21" t="s">
        <v>780</v>
      </c>
      <c r="B516" s="93" t="s">
        <v>781</v>
      </c>
      <c r="C516" s="14" t="s">
        <v>291</v>
      </c>
      <c r="D516" s="74">
        <v>14.940000000000001</v>
      </c>
      <c r="E516" s="335">
        <v>1</v>
      </c>
      <c r="F516" s="335">
        <f>E516*D516</f>
        <v>14.940000000000001</v>
      </c>
    </row>
    <row r="517" spans="1:6" ht="16.2">
      <c r="A517" s="21" t="s">
        <v>782</v>
      </c>
      <c r="B517" s="93" t="s">
        <v>783</v>
      </c>
      <c r="C517" s="14" t="s">
        <v>291</v>
      </c>
      <c r="D517" s="74">
        <v>5.0999999999999996</v>
      </c>
      <c r="E517" s="335">
        <v>1</v>
      </c>
      <c r="F517" s="335">
        <f>E517*D517</f>
        <v>5.0999999999999996</v>
      </c>
    </row>
    <row r="518" spans="1:6">
      <c r="A518" s="97"/>
      <c r="B518" s="77" t="s">
        <v>604</v>
      </c>
      <c r="C518" s="14"/>
      <c r="D518" s="74"/>
      <c r="E518" s="335"/>
      <c r="F518" s="335"/>
    </row>
    <row r="519" spans="1:6" ht="27.6">
      <c r="A519" s="21" t="s">
        <v>784</v>
      </c>
      <c r="B519" s="10" t="s">
        <v>606</v>
      </c>
      <c r="C519" s="14" t="s">
        <v>291</v>
      </c>
      <c r="D519" s="74">
        <v>298.8</v>
      </c>
      <c r="E519" s="335">
        <v>2</v>
      </c>
      <c r="F519" s="335">
        <f>E519*D519</f>
        <v>597.6</v>
      </c>
    </row>
    <row r="520" spans="1:6" ht="16.2">
      <c r="A520" s="21" t="s">
        <v>785</v>
      </c>
      <c r="B520" s="93" t="s">
        <v>783</v>
      </c>
      <c r="C520" s="14" t="s">
        <v>291</v>
      </c>
      <c r="D520" s="74">
        <v>5.0999999999999996</v>
      </c>
      <c r="E520" s="335">
        <v>2</v>
      </c>
      <c r="F520" s="335">
        <f>E520*D520</f>
        <v>10.199999999999999</v>
      </c>
    </row>
    <row r="521" spans="1:6" ht="16.2">
      <c r="A521" s="21" t="s">
        <v>786</v>
      </c>
      <c r="B521" s="10" t="s">
        <v>94</v>
      </c>
      <c r="C521" s="14" t="s">
        <v>291</v>
      </c>
      <c r="D521" s="74">
        <v>34.24</v>
      </c>
      <c r="E521" s="335">
        <v>2</v>
      </c>
      <c r="F521" s="335">
        <f>E521*D521</f>
        <v>68.48</v>
      </c>
    </row>
    <row r="522" spans="1:6">
      <c r="A522" s="97"/>
      <c r="B522" s="77" t="s">
        <v>105</v>
      </c>
      <c r="C522" s="14"/>
      <c r="D522" s="74"/>
      <c r="E522" s="335"/>
      <c r="F522" s="335"/>
    </row>
    <row r="523" spans="1:6">
      <c r="A523" s="21" t="s">
        <v>787</v>
      </c>
      <c r="B523" s="10" t="s">
        <v>788</v>
      </c>
      <c r="C523" s="14"/>
      <c r="D523" s="74"/>
      <c r="E523" s="335"/>
      <c r="F523" s="335"/>
    </row>
    <row r="524" spans="1:6" ht="16.2">
      <c r="A524" s="21" t="s">
        <v>789</v>
      </c>
      <c r="B524" s="10" t="s">
        <v>790</v>
      </c>
      <c r="C524" s="21" t="s">
        <v>81</v>
      </c>
      <c r="D524" s="74">
        <v>4.088000000000001</v>
      </c>
      <c r="E524" s="335">
        <v>325</v>
      </c>
      <c r="F524" s="335">
        <f>E524*D524</f>
        <v>1328.6000000000004</v>
      </c>
    </row>
    <row r="525" spans="1:6" ht="16.2">
      <c r="A525" s="21" t="s">
        <v>791</v>
      </c>
      <c r="B525" s="10" t="s">
        <v>792</v>
      </c>
      <c r="C525" s="21" t="s">
        <v>81</v>
      </c>
      <c r="D525" s="74">
        <v>3.0660000000000003</v>
      </c>
      <c r="E525" s="335">
        <v>325</v>
      </c>
      <c r="F525" s="335">
        <f>E525*D525</f>
        <v>996.45</v>
      </c>
    </row>
    <row r="526" spans="1:6">
      <c r="A526" s="97"/>
      <c r="B526" s="13" t="s">
        <v>793</v>
      </c>
      <c r="C526" s="14"/>
      <c r="D526" s="74"/>
      <c r="E526" s="335"/>
      <c r="F526" s="335"/>
    </row>
    <row r="527" spans="1:6" ht="16.2">
      <c r="A527" s="21" t="s">
        <v>794</v>
      </c>
      <c r="B527" s="10" t="s">
        <v>795</v>
      </c>
      <c r="C527" s="21" t="s">
        <v>81</v>
      </c>
      <c r="D527" s="74">
        <v>20.440000000000001</v>
      </c>
      <c r="E527" s="335">
        <v>345</v>
      </c>
      <c r="F527" s="335">
        <f t="shared" ref="F527:F534" si="22">E527*D527</f>
        <v>7051.8</v>
      </c>
    </row>
    <row r="528" spans="1:6" ht="16.2">
      <c r="A528" s="21" t="s">
        <v>796</v>
      </c>
      <c r="B528" s="10" t="s">
        <v>797</v>
      </c>
      <c r="C528" s="21" t="s">
        <v>81</v>
      </c>
      <c r="D528" s="74">
        <v>3.5680000000000014</v>
      </c>
      <c r="E528" s="335">
        <v>345</v>
      </c>
      <c r="F528" s="335">
        <f t="shared" si="22"/>
        <v>1230.9600000000005</v>
      </c>
    </row>
    <row r="529" spans="1:6" ht="16.2">
      <c r="A529" s="21" t="s">
        <v>798</v>
      </c>
      <c r="B529" s="10" t="s">
        <v>799</v>
      </c>
      <c r="C529" s="21" t="s">
        <v>81</v>
      </c>
      <c r="D529" s="74">
        <v>8.2799999999999994</v>
      </c>
      <c r="E529" s="335">
        <v>430</v>
      </c>
      <c r="F529" s="335">
        <f t="shared" si="22"/>
        <v>3560.3999999999996</v>
      </c>
    </row>
    <row r="530" spans="1:6" ht="16.2">
      <c r="A530" s="21" t="s">
        <v>800</v>
      </c>
      <c r="B530" s="10" t="s">
        <v>801</v>
      </c>
      <c r="C530" s="21" t="s">
        <v>81</v>
      </c>
      <c r="D530" s="74">
        <v>1.4260000000000004</v>
      </c>
      <c r="E530" s="335">
        <v>430</v>
      </c>
      <c r="F530" s="335">
        <f t="shared" si="22"/>
        <v>613.18000000000018</v>
      </c>
    </row>
    <row r="531" spans="1:6" ht="16.2">
      <c r="A531" s="21" t="s">
        <v>802</v>
      </c>
      <c r="B531" s="10" t="s">
        <v>803</v>
      </c>
      <c r="C531" s="21" t="s">
        <v>81</v>
      </c>
      <c r="D531" s="74">
        <v>6.4290000000000003</v>
      </c>
      <c r="E531" s="335">
        <v>430</v>
      </c>
      <c r="F531" s="335">
        <f t="shared" si="22"/>
        <v>2764.4700000000003</v>
      </c>
    </row>
    <row r="532" spans="1:6" ht="16.2">
      <c r="A532" s="21" t="s">
        <v>804</v>
      </c>
      <c r="B532" s="10" t="s">
        <v>805</v>
      </c>
      <c r="C532" s="21" t="s">
        <v>81</v>
      </c>
      <c r="D532" s="74">
        <v>24.568000000000005</v>
      </c>
      <c r="E532" s="335">
        <v>430</v>
      </c>
      <c r="F532" s="335">
        <f t="shared" si="22"/>
        <v>10564.240000000002</v>
      </c>
    </row>
    <row r="533" spans="1:6" ht="16.2">
      <c r="A533" s="21" t="s">
        <v>806</v>
      </c>
      <c r="B533" s="10" t="s">
        <v>807</v>
      </c>
      <c r="C533" s="21" t="s">
        <v>81</v>
      </c>
      <c r="D533" s="74">
        <v>7.1360000000000019</v>
      </c>
      <c r="E533" s="335">
        <v>375</v>
      </c>
      <c r="F533" s="335">
        <f t="shared" si="22"/>
        <v>2676.0000000000009</v>
      </c>
    </row>
    <row r="534" spans="1:6" ht="16.2">
      <c r="A534" s="21" t="s">
        <v>808</v>
      </c>
      <c r="B534" s="10" t="s">
        <v>809</v>
      </c>
      <c r="C534" s="21" t="s">
        <v>810</v>
      </c>
      <c r="D534" s="74">
        <v>2.0460000000000003</v>
      </c>
      <c r="E534" s="335">
        <v>375</v>
      </c>
      <c r="F534" s="335">
        <f t="shared" si="22"/>
        <v>767.25000000000011</v>
      </c>
    </row>
    <row r="535" spans="1:6">
      <c r="A535" s="97"/>
      <c r="B535" s="77" t="s">
        <v>154</v>
      </c>
      <c r="C535" s="14"/>
      <c r="D535" s="74"/>
      <c r="E535" s="335"/>
      <c r="F535" s="335"/>
    </row>
    <row r="536" spans="1:6" ht="27.6">
      <c r="A536" s="21" t="s">
        <v>811</v>
      </c>
      <c r="B536" s="79" t="s">
        <v>812</v>
      </c>
      <c r="C536" s="14"/>
      <c r="D536" s="74"/>
      <c r="E536" s="335"/>
      <c r="F536" s="335"/>
    </row>
    <row r="537" spans="1:6">
      <c r="A537" s="21" t="s">
        <v>813</v>
      </c>
      <c r="B537" s="10" t="s">
        <v>814</v>
      </c>
      <c r="C537" s="14" t="s">
        <v>122</v>
      </c>
      <c r="D537" s="74">
        <v>263.65223000000003</v>
      </c>
      <c r="E537" s="335">
        <v>1.5</v>
      </c>
      <c r="F537" s="335">
        <f>E537*D537</f>
        <v>395.47834500000005</v>
      </c>
    </row>
    <row r="538" spans="1:6">
      <c r="A538" s="21" t="s">
        <v>815</v>
      </c>
      <c r="B538" s="10" t="s">
        <v>816</v>
      </c>
      <c r="C538" s="14" t="s">
        <v>122</v>
      </c>
      <c r="D538" s="74">
        <v>2458.1280000000002</v>
      </c>
      <c r="E538" s="335">
        <v>2</v>
      </c>
      <c r="F538" s="335">
        <f>E538*D538</f>
        <v>4916.2560000000003</v>
      </c>
    </row>
    <row r="539" spans="1:6">
      <c r="A539" s="21" t="s">
        <v>817</v>
      </c>
      <c r="B539" s="10" t="s">
        <v>818</v>
      </c>
      <c r="C539" s="14" t="s">
        <v>122</v>
      </c>
      <c r="D539" s="73">
        <v>1999.1577100000002</v>
      </c>
      <c r="E539" s="335">
        <v>2.5</v>
      </c>
      <c r="F539" s="335">
        <f>E539*D539</f>
        <v>4997.8942750000006</v>
      </c>
    </row>
    <row r="540" spans="1:6">
      <c r="A540" s="97"/>
      <c r="B540" s="13" t="s">
        <v>819</v>
      </c>
      <c r="C540" s="14"/>
      <c r="D540" s="74"/>
      <c r="E540" s="335"/>
      <c r="F540" s="335"/>
    </row>
    <row r="541" spans="1:6" ht="16.2">
      <c r="A541" s="21" t="s">
        <v>820</v>
      </c>
      <c r="B541" s="10" t="s">
        <v>821</v>
      </c>
      <c r="C541" s="14" t="s">
        <v>291</v>
      </c>
      <c r="D541" s="73">
        <v>39.340000000000003</v>
      </c>
      <c r="E541" s="335">
        <v>10</v>
      </c>
      <c r="F541" s="335">
        <f>E541*D541</f>
        <v>393.40000000000003</v>
      </c>
    </row>
    <row r="542" spans="1:6">
      <c r="A542" s="97"/>
      <c r="B542" s="77" t="s">
        <v>618</v>
      </c>
      <c r="C542" s="14"/>
      <c r="D542" s="74"/>
      <c r="E542" s="335"/>
      <c r="F542" s="335"/>
    </row>
    <row r="543" spans="1:6" ht="16.2">
      <c r="A543" s="21" t="s">
        <v>822</v>
      </c>
      <c r="B543" s="10" t="s">
        <v>823</v>
      </c>
      <c r="C543" s="14" t="s">
        <v>291</v>
      </c>
      <c r="D543" s="74">
        <v>68.576000000000008</v>
      </c>
      <c r="E543" s="335">
        <v>8</v>
      </c>
      <c r="F543" s="335">
        <f>E543*D543</f>
        <v>548.60800000000006</v>
      </c>
    </row>
    <row r="544" spans="1:6" ht="16.2">
      <c r="A544" s="21" t="s">
        <v>824</v>
      </c>
      <c r="B544" s="10" t="s">
        <v>825</v>
      </c>
      <c r="C544" s="14" t="s">
        <v>291</v>
      </c>
      <c r="D544" s="74">
        <v>23</v>
      </c>
      <c r="E544" s="335">
        <v>8</v>
      </c>
      <c r="F544" s="335">
        <f>E544*D544</f>
        <v>184</v>
      </c>
    </row>
    <row r="545" spans="1:6" ht="16.2">
      <c r="A545" s="21" t="s">
        <v>826</v>
      </c>
      <c r="B545" s="10" t="s">
        <v>827</v>
      </c>
      <c r="C545" s="14" t="s">
        <v>291</v>
      </c>
      <c r="D545" s="74">
        <v>7.2800000000000011</v>
      </c>
      <c r="E545" s="335">
        <v>8</v>
      </c>
      <c r="F545" s="335">
        <f>E545*D545</f>
        <v>58.240000000000009</v>
      </c>
    </row>
    <row r="546" spans="1:6" ht="16.2">
      <c r="A546" s="21" t="s">
        <v>828</v>
      </c>
      <c r="B546" s="10" t="s">
        <v>829</v>
      </c>
      <c r="C546" s="14" t="s">
        <v>291</v>
      </c>
      <c r="D546" s="74">
        <v>12.350000000000001</v>
      </c>
      <c r="E546" s="335">
        <v>8</v>
      </c>
      <c r="F546" s="335">
        <f>E546*D546</f>
        <v>98.800000000000011</v>
      </c>
    </row>
    <row r="547" spans="1:6">
      <c r="A547" s="97"/>
      <c r="B547" s="77" t="s">
        <v>830</v>
      </c>
      <c r="C547" s="14"/>
      <c r="D547" s="74"/>
      <c r="E547" s="335"/>
      <c r="F547" s="335"/>
    </row>
    <row r="548" spans="1:6" ht="27.6">
      <c r="A548" s="21"/>
      <c r="B548" s="79" t="s">
        <v>831</v>
      </c>
      <c r="C548" s="14"/>
      <c r="D548" s="74"/>
      <c r="E548" s="335"/>
      <c r="F548" s="335"/>
    </row>
    <row r="549" spans="1:6" ht="16.2">
      <c r="A549" s="21" t="s">
        <v>832</v>
      </c>
      <c r="B549" s="10" t="s">
        <v>833</v>
      </c>
      <c r="C549" s="14" t="s">
        <v>291</v>
      </c>
      <c r="D549" s="74">
        <v>173.25000000000003</v>
      </c>
      <c r="E549" s="335">
        <v>35</v>
      </c>
      <c r="F549" s="335">
        <f>E549*D549</f>
        <v>6063.7500000000009</v>
      </c>
    </row>
    <row r="550" spans="1:6" ht="16.2">
      <c r="A550" s="21" t="s">
        <v>834</v>
      </c>
      <c r="B550" s="10" t="s">
        <v>835</v>
      </c>
      <c r="C550" s="14" t="s">
        <v>291</v>
      </c>
      <c r="D550" s="74">
        <v>84.74</v>
      </c>
      <c r="E550" s="335">
        <v>35</v>
      </c>
      <c r="F550" s="335">
        <f>E550*D550</f>
        <v>2965.8999999999996</v>
      </c>
    </row>
    <row r="551" spans="1:6">
      <c r="A551" s="97"/>
      <c r="B551" s="77" t="s">
        <v>836</v>
      </c>
      <c r="C551" s="14"/>
      <c r="D551" s="74"/>
      <c r="E551" s="335"/>
      <c r="F551" s="335"/>
    </row>
    <row r="552" spans="1:6" ht="16.2">
      <c r="A552" s="21" t="s">
        <v>837</v>
      </c>
      <c r="B552" s="10" t="s">
        <v>838</v>
      </c>
      <c r="C552" s="14" t="s">
        <v>291</v>
      </c>
      <c r="D552" s="74">
        <v>105.5</v>
      </c>
      <c r="E552" s="335">
        <v>15</v>
      </c>
      <c r="F552" s="335">
        <f>E552*D552</f>
        <v>1582.5</v>
      </c>
    </row>
    <row r="553" spans="1:6" ht="16.2">
      <c r="A553" s="21" t="s">
        <v>839</v>
      </c>
      <c r="B553" s="10" t="s">
        <v>840</v>
      </c>
      <c r="C553" s="14" t="s">
        <v>291</v>
      </c>
      <c r="D553" s="74">
        <v>105.5</v>
      </c>
      <c r="E553" s="335">
        <v>7</v>
      </c>
      <c r="F553" s="335">
        <f>E553*D553</f>
        <v>738.5</v>
      </c>
    </row>
    <row r="554" spans="1:6">
      <c r="A554" s="95">
        <v>5.2</v>
      </c>
      <c r="B554" s="42" t="s">
        <v>841</v>
      </c>
      <c r="C554" s="2"/>
      <c r="D554" s="2"/>
      <c r="E554" s="429"/>
      <c r="F554" s="429">
        <f>SUM(F556:F572)</f>
        <v>17962.620022500003</v>
      </c>
    </row>
    <row r="555" spans="1:6">
      <c r="A555" s="96"/>
      <c r="B555" s="77" t="s">
        <v>842</v>
      </c>
      <c r="C555" s="80"/>
      <c r="D555" s="74"/>
      <c r="E555" s="335"/>
      <c r="F555" s="335"/>
    </row>
    <row r="556" spans="1:6" ht="16.2">
      <c r="A556" s="21" t="s">
        <v>843</v>
      </c>
      <c r="B556" s="10" t="s">
        <v>844</v>
      </c>
      <c r="C556" s="21" t="s">
        <v>81</v>
      </c>
      <c r="D556" s="73">
        <v>2.4840000000000004</v>
      </c>
      <c r="E556" s="335">
        <v>430</v>
      </c>
      <c r="F556" s="335">
        <f>E556*D556</f>
        <v>1068.1200000000001</v>
      </c>
    </row>
    <row r="557" spans="1:6" ht="16.2">
      <c r="A557" s="21" t="s">
        <v>845</v>
      </c>
      <c r="B557" s="10" t="s">
        <v>512</v>
      </c>
      <c r="C557" s="21" t="s">
        <v>81</v>
      </c>
      <c r="D557" s="74">
        <v>6.4290000000000003</v>
      </c>
      <c r="E557" s="335">
        <v>430</v>
      </c>
      <c r="F557" s="335">
        <f>E557*D557</f>
        <v>2764.4700000000003</v>
      </c>
    </row>
    <row r="558" spans="1:6" ht="27.6">
      <c r="A558" s="97"/>
      <c r="B558" s="13" t="s">
        <v>812</v>
      </c>
      <c r="C558" s="14"/>
      <c r="D558" s="74"/>
      <c r="E558" s="335"/>
      <c r="F558" s="335"/>
    </row>
    <row r="559" spans="1:6">
      <c r="A559" s="21" t="s">
        <v>846</v>
      </c>
      <c r="B559" s="10" t="s">
        <v>814</v>
      </c>
      <c r="C559" s="14" t="s">
        <v>122</v>
      </c>
      <c r="D559" s="74">
        <v>228.37201500000003</v>
      </c>
      <c r="E559" s="335">
        <v>1.5</v>
      </c>
      <c r="F559" s="335">
        <f>E559*D559</f>
        <v>342.55802250000005</v>
      </c>
    </row>
    <row r="560" spans="1:6">
      <c r="A560" s="21" t="s">
        <v>847</v>
      </c>
      <c r="B560" s="10" t="s">
        <v>818</v>
      </c>
      <c r="C560" s="14" t="s">
        <v>122</v>
      </c>
      <c r="D560" s="74">
        <v>606.52239999999995</v>
      </c>
      <c r="E560" s="335">
        <v>2.5</v>
      </c>
      <c r="F560" s="335">
        <f>E560*D560</f>
        <v>1516.3059999999998</v>
      </c>
    </row>
    <row r="561" spans="1:6">
      <c r="A561" s="97"/>
      <c r="B561" s="10" t="s">
        <v>848</v>
      </c>
      <c r="C561" s="14" t="s">
        <v>122</v>
      </c>
      <c r="D561" s="74">
        <v>31.284000000000002</v>
      </c>
      <c r="E561" s="335">
        <v>3</v>
      </c>
      <c r="F561" s="335">
        <f>E561*D561</f>
        <v>93.852000000000004</v>
      </c>
    </row>
    <row r="562" spans="1:6">
      <c r="A562" s="21" t="s">
        <v>849</v>
      </c>
      <c r="B562" s="77" t="s">
        <v>850</v>
      </c>
      <c r="C562" s="14"/>
      <c r="D562" s="74"/>
      <c r="E562" s="335"/>
      <c r="F562" s="335"/>
    </row>
    <row r="563" spans="1:6">
      <c r="A563" s="97"/>
      <c r="B563" s="10" t="s">
        <v>851</v>
      </c>
      <c r="C563" s="14" t="s">
        <v>135</v>
      </c>
      <c r="D563" s="74">
        <v>30.599999999999998</v>
      </c>
      <c r="E563" s="335">
        <v>15</v>
      </c>
      <c r="F563" s="335">
        <f>E563*D563</f>
        <v>458.99999999999994</v>
      </c>
    </row>
    <row r="564" spans="1:6">
      <c r="A564" s="21" t="s">
        <v>852</v>
      </c>
      <c r="B564" s="77" t="s">
        <v>670</v>
      </c>
      <c r="C564" s="14"/>
      <c r="D564" s="74"/>
      <c r="E564" s="335"/>
      <c r="F564" s="335"/>
    </row>
    <row r="565" spans="1:6" ht="16.2">
      <c r="A565" s="21" t="s">
        <v>853</v>
      </c>
      <c r="B565" s="10" t="s">
        <v>854</v>
      </c>
      <c r="C565" s="14" t="s">
        <v>291</v>
      </c>
      <c r="D565" s="74">
        <v>60.720000000000006</v>
      </c>
      <c r="E565" s="335">
        <v>8</v>
      </c>
      <c r="F565" s="335">
        <f>E565*D565</f>
        <v>485.76000000000005</v>
      </c>
    </row>
    <row r="566" spans="1:6" ht="16.2">
      <c r="A566" s="96"/>
      <c r="B566" s="10" t="s">
        <v>855</v>
      </c>
      <c r="C566" s="14" t="s">
        <v>291</v>
      </c>
      <c r="D566" s="73">
        <v>73.768000000000001</v>
      </c>
      <c r="E566" s="335">
        <v>8</v>
      </c>
      <c r="F566" s="335">
        <f>E566*D566</f>
        <v>590.14400000000001</v>
      </c>
    </row>
    <row r="567" spans="1:6">
      <c r="A567" s="98"/>
      <c r="B567" s="77" t="s">
        <v>519</v>
      </c>
      <c r="C567" s="14"/>
      <c r="D567" s="74"/>
      <c r="E567" s="335"/>
      <c r="F567" s="335"/>
    </row>
    <row r="568" spans="1:6" ht="27.6">
      <c r="A568" s="21" t="s">
        <v>856</v>
      </c>
      <c r="B568" s="13" t="s">
        <v>857</v>
      </c>
      <c r="C568" s="14"/>
      <c r="D568" s="74"/>
      <c r="E568" s="335"/>
      <c r="F568" s="335"/>
    </row>
    <row r="569" spans="1:6">
      <c r="A569" s="97"/>
      <c r="B569" s="10" t="s">
        <v>677</v>
      </c>
      <c r="C569" s="14" t="s">
        <v>135</v>
      </c>
      <c r="D569" s="74">
        <v>110.62</v>
      </c>
      <c r="E569" s="335">
        <v>1.5</v>
      </c>
      <c r="F569" s="335">
        <f>E569*D569</f>
        <v>165.93</v>
      </c>
    </row>
    <row r="570" spans="1:6" ht="27.6">
      <c r="A570" s="21"/>
      <c r="B570" s="13" t="s">
        <v>858</v>
      </c>
      <c r="C570" s="14"/>
      <c r="D570" s="74"/>
      <c r="E570" s="335"/>
      <c r="F570" s="335"/>
    </row>
    <row r="571" spans="1:6" ht="16.2">
      <c r="A571" s="21" t="s">
        <v>859</v>
      </c>
      <c r="B571" s="10" t="s">
        <v>860</v>
      </c>
      <c r="C571" s="14" t="s">
        <v>291</v>
      </c>
      <c r="D571" s="74">
        <v>234.50000000000003</v>
      </c>
      <c r="E571" s="335">
        <v>35</v>
      </c>
      <c r="F571" s="335">
        <f>E571*D571</f>
        <v>8207.5000000000018</v>
      </c>
    </row>
    <row r="572" spans="1:6" ht="27.6">
      <c r="A572" s="21" t="s">
        <v>861</v>
      </c>
      <c r="B572" s="10" t="s">
        <v>862</v>
      </c>
      <c r="C572" s="14" t="s">
        <v>291</v>
      </c>
      <c r="D572" s="74">
        <v>64.828000000000003</v>
      </c>
      <c r="E572" s="335">
        <v>35</v>
      </c>
      <c r="F572" s="335">
        <f>E572*D572</f>
        <v>2268.98</v>
      </c>
    </row>
    <row r="573" spans="1:6">
      <c r="A573" s="2">
        <v>5.3</v>
      </c>
      <c r="B573" s="42" t="s">
        <v>174</v>
      </c>
      <c r="C573" s="2"/>
      <c r="D573" s="2"/>
      <c r="E573" s="429"/>
      <c r="F573" s="429">
        <f>SUM(F576:F602)</f>
        <v>25974.820018000002</v>
      </c>
    </row>
    <row r="574" spans="1:6">
      <c r="A574" s="97"/>
      <c r="B574" s="77" t="s">
        <v>524</v>
      </c>
      <c r="C574" s="14"/>
      <c r="D574" s="74"/>
      <c r="E574" s="335"/>
      <c r="F574" s="335"/>
    </row>
    <row r="575" spans="1:6" ht="39.75" customHeight="1">
      <c r="A575" s="97"/>
      <c r="B575" s="81" t="s">
        <v>863</v>
      </c>
      <c r="C575" s="14"/>
      <c r="D575" s="74"/>
      <c r="E575" s="335"/>
      <c r="F575" s="335"/>
    </row>
    <row r="576" spans="1:6">
      <c r="A576" s="21" t="s">
        <v>864</v>
      </c>
      <c r="B576" s="10" t="s">
        <v>865</v>
      </c>
      <c r="C576" s="14" t="s">
        <v>135</v>
      </c>
      <c r="D576" s="74">
        <v>95.399999999999991</v>
      </c>
      <c r="E576" s="335">
        <v>10</v>
      </c>
      <c r="F576" s="335">
        <f t="shared" ref="F576:F582" si="23">E576*D576</f>
        <v>953.99999999999989</v>
      </c>
    </row>
    <row r="577" spans="1:6" ht="27.6">
      <c r="A577" s="21" t="s">
        <v>866</v>
      </c>
      <c r="B577" s="10" t="s">
        <v>867</v>
      </c>
      <c r="C577" s="14" t="s">
        <v>135</v>
      </c>
      <c r="D577" s="74">
        <v>101.7</v>
      </c>
      <c r="E577" s="335">
        <v>10</v>
      </c>
      <c r="F577" s="335">
        <f t="shared" si="23"/>
        <v>1017</v>
      </c>
    </row>
    <row r="578" spans="1:6" ht="27.6">
      <c r="A578" s="21" t="s">
        <v>868</v>
      </c>
      <c r="B578" s="82" t="s">
        <v>869</v>
      </c>
      <c r="C578" s="14" t="s">
        <v>135</v>
      </c>
      <c r="D578" s="74">
        <v>206.33922000000001</v>
      </c>
      <c r="E578" s="335">
        <v>7</v>
      </c>
      <c r="F578" s="335">
        <f t="shared" si="23"/>
        <v>1444.37454</v>
      </c>
    </row>
    <row r="579" spans="1:6" ht="27.6">
      <c r="A579" s="21" t="s">
        <v>870</v>
      </c>
      <c r="B579" s="82" t="s">
        <v>184</v>
      </c>
      <c r="C579" s="14" t="s">
        <v>135</v>
      </c>
      <c r="D579" s="74">
        <v>410.40000000000003</v>
      </c>
      <c r="E579" s="335">
        <v>15</v>
      </c>
      <c r="F579" s="335">
        <f t="shared" si="23"/>
        <v>6156.0000000000009</v>
      </c>
    </row>
    <row r="580" spans="1:6">
      <c r="A580" s="21" t="s">
        <v>871</v>
      </c>
      <c r="B580" s="82" t="s">
        <v>872</v>
      </c>
      <c r="C580" s="14" t="s">
        <v>529</v>
      </c>
      <c r="D580" s="74">
        <v>72</v>
      </c>
      <c r="E580" s="335">
        <v>10</v>
      </c>
      <c r="F580" s="335">
        <f t="shared" si="23"/>
        <v>720</v>
      </c>
    </row>
    <row r="581" spans="1:6">
      <c r="A581" s="21" t="s">
        <v>873</v>
      </c>
      <c r="B581" s="82" t="s">
        <v>874</v>
      </c>
      <c r="C581" s="14" t="s">
        <v>529</v>
      </c>
      <c r="D581" s="74">
        <v>36</v>
      </c>
      <c r="E581" s="335">
        <v>20</v>
      </c>
      <c r="F581" s="335">
        <f t="shared" si="23"/>
        <v>720</v>
      </c>
    </row>
    <row r="582" spans="1:6">
      <c r="A582" s="21" t="s">
        <v>875</v>
      </c>
      <c r="B582" s="82" t="s">
        <v>876</v>
      </c>
      <c r="C582" s="14" t="s">
        <v>529</v>
      </c>
      <c r="D582" s="74">
        <v>36</v>
      </c>
      <c r="E582" s="335">
        <v>20</v>
      </c>
      <c r="F582" s="335">
        <f t="shared" si="23"/>
        <v>720</v>
      </c>
    </row>
    <row r="583" spans="1:6">
      <c r="A583" s="97"/>
      <c r="B583" s="77" t="s">
        <v>192</v>
      </c>
      <c r="C583" s="14"/>
      <c r="D583" s="74"/>
      <c r="E583" s="335"/>
      <c r="F583" s="335"/>
    </row>
    <row r="584" spans="1:6" ht="27.6">
      <c r="A584" s="21" t="s">
        <v>877</v>
      </c>
      <c r="B584" s="10" t="s">
        <v>878</v>
      </c>
      <c r="C584" s="14" t="s">
        <v>291</v>
      </c>
      <c r="D584" s="74">
        <v>386.46000000000004</v>
      </c>
      <c r="E584" s="335">
        <v>15</v>
      </c>
      <c r="F584" s="335">
        <f>E584*D584</f>
        <v>5796.9000000000005</v>
      </c>
    </row>
    <row r="585" spans="1:6" ht="27.6">
      <c r="A585" s="21" t="s">
        <v>879</v>
      </c>
      <c r="B585" s="10" t="s">
        <v>880</v>
      </c>
      <c r="C585" s="14" t="s">
        <v>291</v>
      </c>
      <c r="D585" s="74">
        <v>386.46000000000004</v>
      </c>
      <c r="E585" s="335">
        <v>8</v>
      </c>
      <c r="F585" s="335">
        <f>E585*D585</f>
        <v>3091.6800000000003</v>
      </c>
    </row>
    <row r="586" spans="1:6" ht="27.6">
      <c r="A586" s="21" t="s">
        <v>881</v>
      </c>
      <c r="B586" s="10" t="s">
        <v>196</v>
      </c>
      <c r="C586" s="14" t="s">
        <v>135</v>
      </c>
      <c r="D586" s="74">
        <v>34.200000000000003</v>
      </c>
      <c r="E586" s="335">
        <v>6</v>
      </c>
      <c r="F586" s="335">
        <f>E586*D586</f>
        <v>205.20000000000002</v>
      </c>
    </row>
    <row r="587" spans="1:6">
      <c r="A587" s="97"/>
      <c r="B587" s="77" t="s">
        <v>882</v>
      </c>
      <c r="C587" s="14"/>
      <c r="D587" s="74"/>
      <c r="E587" s="335"/>
      <c r="F587" s="335"/>
    </row>
    <row r="588" spans="1:6" ht="41.4">
      <c r="A588" s="21" t="s">
        <v>883</v>
      </c>
      <c r="B588" s="10" t="s">
        <v>884</v>
      </c>
      <c r="C588" s="14" t="s">
        <v>135</v>
      </c>
      <c r="D588" s="74">
        <v>22.6</v>
      </c>
      <c r="E588" s="335">
        <v>8</v>
      </c>
      <c r="F588" s="335">
        <f>E588*D588</f>
        <v>180.8</v>
      </c>
    </row>
    <row r="589" spans="1:6">
      <c r="A589" s="97"/>
      <c r="B589" s="77" t="s">
        <v>535</v>
      </c>
      <c r="C589" s="14"/>
      <c r="D589" s="73"/>
      <c r="E589" s="430"/>
      <c r="F589" s="335"/>
    </row>
    <row r="590" spans="1:6">
      <c r="A590" s="97"/>
      <c r="B590" s="13" t="s">
        <v>202</v>
      </c>
      <c r="C590" s="14"/>
      <c r="D590" s="73"/>
      <c r="E590" s="430"/>
      <c r="F590" s="335"/>
    </row>
    <row r="591" spans="1:6" ht="27.6">
      <c r="A591" s="21" t="s">
        <v>885</v>
      </c>
      <c r="B591" s="10" t="s">
        <v>886</v>
      </c>
      <c r="C591" s="14" t="s">
        <v>135</v>
      </c>
      <c r="D591" s="73">
        <v>44.800000000000004</v>
      </c>
      <c r="E591" s="430">
        <v>10</v>
      </c>
      <c r="F591" s="335">
        <f>E591*D591</f>
        <v>448.00000000000006</v>
      </c>
    </row>
    <row r="592" spans="1:6">
      <c r="A592" s="21" t="s">
        <v>887</v>
      </c>
      <c r="B592" s="82" t="s">
        <v>539</v>
      </c>
      <c r="C592" s="14" t="s">
        <v>529</v>
      </c>
      <c r="D592" s="73">
        <v>6</v>
      </c>
      <c r="E592" s="430">
        <v>10</v>
      </c>
      <c r="F592" s="335">
        <f>E592*D592</f>
        <v>60</v>
      </c>
    </row>
    <row r="593" spans="1:6">
      <c r="A593" s="21" t="s">
        <v>888</v>
      </c>
      <c r="B593" s="10" t="s">
        <v>889</v>
      </c>
      <c r="C593" s="14" t="s">
        <v>209</v>
      </c>
      <c r="D593" s="73">
        <v>1</v>
      </c>
      <c r="E593" s="430">
        <v>1500</v>
      </c>
      <c r="F593" s="335">
        <f>E593*D593</f>
        <v>1500</v>
      </c>
    </row>
    <row r="594" spans="1:6">
      <c r="A594" s="21" t="s">
        <v>890</v>
      </c>
      <c r="B594" s="82" t="s">
        <v>211</v>
      </c>
      <c r="C594" s="21" t="s">
        <v>21</v>
      </c>
      <c r="D594" s="36">
        <v>1</v>
      </c>
      <c r="E594" s="431">
        <v>1000</v>
      </c>
      <c r="F594" s="363">
        <f>D594*E594</f>
        <v>1000</v>
      </c>
    </row>
    <row r="595" spans="1:6" ht="27.6">
      <c r="A595" s="21" t="s">
        <v>891</v>
      </c>
      <c r="B595" s="82" t="s">
        <v>892</v>
      </c>
      <c r="C595" s="21" t="s">
        <v>135</v>
      </c>
      <c r="D595" s="73">
        <v>88.600000000000009</v>
      </c>
      <c r="E595" s="431">
        <v>5</v>
      </c>
      <c r="F595" s="363">
        <f>D595*E595</f>
        <v>443.00000000000006</v>
      </c>
    </row>
    <row r="596" spans="1:6" ht="27.6">
      <c r="A596" s="97"/>
      <c r="B596" s="75" t="s">
        <v>893</v>
      </c>
      <c r="C596" s="21"/>
      <c r="D596" s="36"/>
      <c r="E596" s="431"/>
      <c r="F596" s="363"/>
    </row>
    <row r="597" spans="1:6" ht="16.2">
      <c r="A597" s="21" t="s">
        <v>894</v>
      </c>
      <c r="B597" s="10" t="s">
        <v>895</v>
      </c>
      <c r="C597" s="21" t="s">
        <v>81</v>
      </c>
      <c r="D597" s="36">
        <v>4.032</v>
      </c>
      <c r="E597" s="431">
        <v>2</v>
      </c>
      <c r="F597" s="363">
        <f t="shared" ref="F597:F602" si="24">D597*E597</f>
        <v>8.0640000000000001</v>
      </c>
    </row>
    <row r="598" spans="1:6" ht="16.2">
      <c r="A598" s="21" t="s">
        <v>896</v>
      </c>
      <c r="B598" s="10" t="s">
        <v>897</v>
      </c>
      <c r="C598" s="21" t="s">
        <v>81</v>
      </c>
      <c r="D598" s="36">
        <v>1.3439999999999999</v>
      </c>
      <c r="E598" s="431">
        <v>375</v>
      </c>
      <c r="F598" s="363">
        <f t="shared" si="24"/>
        <v>503.99999999999994</v>
      </c>
    </row>
    <row r="599" spans="1:6" ht="16.2">
      <c r="A599" s="21" t="s">
        <v>898</v>
      </c>
      <c r="B599" s="10" t="s">
        <v>899</v>
      </c>
      <c r="C599" s="21" t="s">
        <v>81</v>
      </c>
      <c r="D599" s="36">
        <v>1.1759999999999997</v>
      </c>
      <c r="E599" s="431">
        <v>375</v>
      </c>
      <c r="F599" s="363">
        <f t="shared" si="24"/>
        <v>440.99999999999989</v>
      </c>
    </row>
    <row r="600" spans="1:6" ht="16.2">
      <c r="A600" s="21" t="s">
        <v>900</v>
      </c>
      <c r="B600" s="10" t="s">
        <v>901</v>
      </c>
      <c r="C600" s="14" t="s">
        <v>291</v>
      </c>
      <c r="D600" s="36">
        <v>10.08</v>
      </c>
      <c r="E600" s="431">
        <v>35</v>
      </c>
      <c r="F600" s="363">
        <f t="shared" si="24"/>
        <v>352.8</v>
      </c>
    </row>
    <row r="601" spans="1:6" ht="16.2">
      <c r="A601" s="21" t="s">
        <v>902</v>
      </c>
      <c r="B601" s="99" t="s">
        <v>903</v>
      </c>
      <c r="C601" s="14" t="s">
        <v>291</v>
      </c>
      <c r="D601" s="36">
        <v>7.839999999999999</v>
      </c>
      <c r="E601" s="431">
        <v>10</v>
      </c>
      <c r="F601" s="363">
        <f t="shared" si="24"/>
        <v>78.399999999999991</v>
      </c>
    </row>
    <row r="602" spans="1:6">
      <c r="A602" s="21" t="s">
        <v>904</v>
      </c>
      <c r="B602" s="10" t="s">
        <v>905</v>
      </c>
      <c r="C602" s="21" t="s">
        <v>122</v>
      </c>
      <c r="D602" s="36">
        <v>66.800738999999993</v>
      </c>
      <c r="E602" s="431">
        <v>2</v>
      </c>
      <c r="F602" s="363">
        <f t="shared" si="24"/>
        <v>133.60147799999999</v>
      </c>
    </row>
    <row r="603" spans="1:6">
      <c r="A603" s="95">
        <v>5.4</v>
      </c>
      <c r="B603" s="42" t="s">
        <v>214</v>
      </c>
      <c r="C603" s="2"/>
      <c r="D603" s="2"/>
      <c r="E603" s="429"/>
      <c r="F603" s="429">
        <f>SUM(F606:F610)</f>
        <v>11180</v>
      </c>
    </row>
    <row r="604" spans="1:6" ht="27.6">
      <c r="A604" s="97"/>
      <c r="B604" s="13" t="s">
        <v>906</v>
      </c>
      <c r="C604" s="14"/>
      <c r="D604" s="74"/>
      <c r="E604" s="335"/>
      <c r="F604" s="335"/>
    </row>
    <row r="605" spans="1:6">
      <c r="A605" s="97"/>
      <c r="B605" s="75" t="s">
        <v>907</v>
      </c>
      <c r="C605" s="14"/>
      <c r="D605" s="74"/>
      <c r="E605" s="335"/>
      <c r="F605" s="335"/>
    </row>
    <row r="606" spans="1:6" ht="82.8">
      <c r="A606" s="21" t="s">
        <v>908</v>
      </c>
      <c r="B606" s="10" t="s">
        <v>909</v>
      </c>
      <c r="C606" s="14" t="s">
        <v>529</v>
      </c>
      <c r="D606" s="74">
        <v>4</v>
      </c>
      <c r="E606" s="335">
        <v>450</v>
      </c>
      <c r="F606" s="335">
        <f>E606*D606</f>
        <v>1800</v>
      </c>
    </row>
    <row r="607" spans="1:6">
      <c r="A607" s="97"/>
      <c r="B607" s="76" t="s">
        <v>221</v>
      </c>
      <c r="C607" s="14"/>
      <c r="D607" s="74"/>
      <c r="E607" s="335"/>
      <c r="F607" s="335"/>
    </row>
    <row r="608" spans="1:6" ht="41.4">
      <c r="A608" s="97"/>
      <c r="B608" s="13" t="s">
        <v>910</v>
      </c>
      <c r="C608" s="14"/>
      <c r="D608" s="74"/>
      <c r="E608" s="335"/>
      <c r="F608" s="335"/>
    </row>
    <row r="609" spans="1:6" ht="41.4">
      <c r="A609" s="21" t="s">
        <v>911</v>
      </c>
      <c r="B609" s="10" t="s">
        <v>912</v>
      </c>
      <c r="C609" s="14" t="s">
        <v>529</v>
      </c>
      <c r="D609" s="74">
        <v>28</v>
      </c>
      <c r="E609" s="335">
        <v>300</v>
      </c>
      <c r="F609" s="335">
        <f>E609*D609</f>
        <v>8400</v>
      </c>
    </row>
    <row r="610" spans="1:6" ht="27.6">
      <c r="A610" s="21" t="s">
        <v>913</v>
      </c>
      <c r="B610" s="93" t="s">
        <v>914</v>
      </c>
      <c r="C610" s="14" t="s">
        <v>135</v>
      </c>
      <c r="D610" s="74">
        <v>39.199999999999996</v>
      </c>
      <c r="E610" s="335">
        <v>25</v>
      </c>
      <c r="F610" s="335">
        <f>E610*D610</f>
        <v>979.99999999999989</v>
      </c>
    </row>
    <row r="611" spans="1:6">
      <c r="A611" s="83">
        <v>5.5</v>
      </c>
      <c r="B611" s="84" t="s">
        <v>915</v>
      </c>
      <c r="C611" s="85"/>
      <c r="D611" s="45"/>
      <c r="E611" s="432"/>
      <c r="F611" s="433">
        <f>SUM(F612:F621)</f>
        <v>2955.333333333333</v>
      </c>
    </row>
    <row r="612" spans="1:6" ht="55.2">
      <c r="A612" s="21"/>
      <c r="B612" s="86" t="s">
        <v>345</v>
      </c>
      <c r="C612" s="14"/>
      <c r="D612" s="73"/>
      <c r="E612" s="434"/>
      <c r="F612" s="435"/>
    </row>
    <row r="613" spans="1:6">
      <c r="A613" s="73" t="s">
        <v>916</v>
      </c>
      <c r="B613" s="87" t="s">
        <v>917</v>
      </c>
      <c r="C613" s="28" t="s">
        <v>529</v>
      </c>
      <c r="D613" s="124">
        <v>2</v>
      </c>
      <c r="E613" s="434">
        <v>300</v>
      </c>
      <c r="F613" s="435">
        <f t="shared" ref="F613:F621" si="25">D613*E613</f>
        <v>600</v>
      </c>
    </row>
    <row r="614" spans="1:6">
      <c r="A614" s="73" t="s">
        <v>918</v>
      </c>
      <c r="B614" s="87" t="s">
        <v>349</v>
      </c>
      <c r="C614" s="28" t="s">
        <v>529</v>
      </c>
      <c r="D614" s="124">
        <v>2</v>
      </c>
      <c r="E614" s="434">
        <v>85</v>
      </c>
      <c r="F614" s="435">
        <f t="shared" si="25"/>
        <v>170</v>
      </c>
    </row>
    <row r="615" spans="1:6" ht="27.6">
      <c r="A615" s="73" t="s">
        <v>919</v>
      </c>
      <c r="B615" s="87" t="s">
        <v>351</v>
      </c>
      <c r="C615" s="28" t="s">
        <v>135</v>
      </c>
      <c r="D615" s="124">
        <v>15</v>
      </c>
      <c r="E615" s="434">
        <v>8.5</v>
      </c>
      <c r="F615" s="435">
        <f t="shared" si="25"/>
        <v>127.5</v>
      </c>
    </row>
    <row r="616" spans="1:6" ht="27.6">
      <c r="A616" s="73" t="s">
        <v>920</v>
      </c>
      <c r="B616" s="87" t="s">
        <v>353</v>
      </c>
      <c r="C616" s="28" t="s">
        <v>135</v>
      </c>
      <c r="D616" s="124">
        <v>12</v>
      </c>
      <c r="E616" s="434">
        <v>8.5</v>
      </c>
      <c r="F616" s="435">
        <f t="shared" si="25"/>
        <v>102</v>
      </c>
    </row>
    <row r="617" spans="1:6" ht="27.6">
      <c r="A617" s="73" t="s">
        <v>921</v>
      </c>
      <c r="B617" s="87" t="s">
        <v>355</v>
      </c>
      <c r="C617" s="28" t="s">
        <v>135</v>
      </c>
      <c r="D617" s="124">
        <v>26</v>
      </c>
      <c r="E617" s="434">
        <v>8.5</v>
      </c>
      <c r="F617" s="435">
        <f t="shared" si="25"/>
        <v>221</v>
      </c>
    </row>
    <row r="618" spans="1:6">
      <c r="A618" s="73" t="s">
        <v>922</v>
      </c>
      <c r="B618" s="87" t="s">
        <v>357</v>
      </c>
      <c r="C618" s="28" t="s">
        <v>529</v>
      </c>
      <c r="D618" s="124">
        <f>D617/3</f>
        <v>8.6666666666666661</v>
      </c>
      <c r="E618" s="434">
        <v>3.5</v>
      </c>
      <c r="F618" s="435">
        <f t="shared" si="25"/>
        <v>30.333333333333332</v>
      </c>
    </row>
    <row r="619" spans="1:6">
      <c r="A619" s="73" t="s">
        <v>923</v>
      </c>
      <c r="B619" s="87" t="s">
        <v>924</v>
      </c>
      <c r="C619" s="28" t="s">
        <v>529</v>
      </c>
      <c r="D619" s="124">
        <v>1</v>
      </c>
      <c r="E619" s="434">
        <v>4.5</v>
      </c>
      <c r="F619" s="435">
        <f t="shared" si="25"/>
        <v>4.5</v>
      </c>
    </row>
    <row r="620" spans="1:6">
      <c r="A620" s="73" t="s">
        <v>925</v>
      </c>
      <c r="B620" s="87" t="s">
        <v>359</v>
      </c>
      <c r="C620" s="28" t="s">
        <v>582</v>
      </c>
      <c r="D620" s="124">
        <v>1</v>
      </c>
      <c r="E620" s="434">
        <v>200</v>
      </c>
      <c r="F620" s="435">
        <f t="shared" si="25"/>
        <v>200</v>
      </c>
    </row>
    <row r="621" spans="1:6" ht="41.4">
      <c r="A621" s="73" t="s">
        <v>926</v>
      </c>
      <c r="B621" s="87" t="s">
        <v>362</v>
      </c>
      <c r="C621" s="21" t="s">
        <v>927</v>
      </c>
      <c r="D621" s="125">
        <v>1</v>
      </c>
      <c r="E621" s="384">
        <v>1500</v>
      </c>
      <c r="F621" s="436">
        <f t="shared" si="25"/>
        <v>1500</v>
      </c>
    </row>
    <row r="622" spans="1:6">
      <c r="A622" s="95">
        <v>5.6</v>
      </c>
      <c r="B622" s="42" t="s">
        <v>231</v>
      </c>
      <c r="C622" s="2"/>
      <c r="D622" s="2"/>
      <c r="E622" s="429"/>
      <c r="F622" s="429">
        <f>SUM(F624:F633)</f>
        <v>19663.599999999999</v>
      </c>
    </row>
    <row r="623" spans="1:6">
      <c r="A623" s="98"/>
      <c r="B623" s="13" t="s">
        <v>928</v>
      </c>
      <c r="C623" s="14"/>
      <c r="D623" s="23"/>
      <c r="E623" s="335"/>
      <c r="F623" s="335"/>
    </row>
    <row r="624" spans="1:6" ht="16.2">
      <c r="A624" s="98" t="s">
        <v>929</v>
      </c>
      <c r="B624" s="10" t="s">
        <v>930</v>
      </c>
      <c r="C624" s="14" t="s">
        <v>291</v>
      </c>
      <c r="D624" s="74">
        <v>211.76</v>
      </c>
      <c r="E624" s="335">
        <v>20</v>
      </c>
      <c r="F624" s="335">
        <f>E624*D624</f>
        <v>4235.2</v>
      </c>
    </row>
    <row r="625" spans="1:6">
      <c r="A625" s="97"/>
      <c r="B625" s="13" t="s">
        <v>931</v>
      </c>
      <c r="C625" s="14"/>
      <c r="D625" s="74"/>
      <c r="E625" s="335"/>
      <c r="F625" s="335"/>
    </row>
    <row r="626" spans="1:6" ht="16.2">
      <c r="A626" s="98" t="s">
        <v>932</v>
      </c>
      <c r="B626" s="10" t="s">
        <v>933</v>
      </c>
      <c r="C626" s="14" t="s">
        <v>291</v>
      </c>
      <c r="D626" s="74">
        <v>240.96000000000004</v>
      </c>
      <c r="E626" s="335">
        <v>15</v>
      </c>
      <c r="F626" s="335">
        <f>E626*D626</f>
        <v>3614.4000000000005</v>
      </c>
    </row>
    <row r="627" spans="1:6">
      <c r="A627" s="98" t="s">
        <v>934</v>
      </c>
      <c r="B627" s="10" t="s">
        <v>935</v>
      </c>
      <c r="C627" s="14" t="s">
        <v>135</v>
      </c>
      <c r="D627" s="74">
        <v>23.04</v>
      </c>
      <c r="E627" s="335">
        <v>10</v>
      </c>
      <c r="F627" s="335">
        <f>E627*D627</f>
        <v>230.39999999999998</v>
      </c>
    </row>
    <row r="628" spans="1:6">
      <c r="A628" s="97"/>
      <c r="B628" s="77" t="s">
        <v>936</v>
      </c>
      <c r="C628" s="14"/>
      <c r="D628" s="74"/>
      <c r="E628" s="335"/>
      <c r="F628" s="335"/>
    </row>
    <row r="629" spans="1:6">
      <c r="A629" s="80"/>
      <c r="B629" s="13" t="s">
        <v>937</v>
      </c>
      <c r="C629" s="14"/>
      <c r="D629" s="74"/>
      <c r="E629" s="335"/>
      <c r="F629" s="335"/>
    </row>
    <row r="630" spans="1:6" ht="16.2">
      <c r="A630" s="98" t="s">
        <v>938</v>
      </c>
      <c r="B630" s="10" t="s">
        <v>939</v>
      </c>
      <c r="C630" s="14" t="s">
        <v>291</v>
      </c>
      <c r="D630" s="74">
        <v>240.96000000000004</v>
      </c>
      <c r="E630" s="335">
        <v>10</v>
      </c>
      <c r="F630" s="335">
        <f>E630*D630</f>
        <v>2409.6000000000004</v>
      </c>
    </row>
    <row r="631" spans="1:6">
      <c r="A631" s="97"/>
      <c r="B631" s="13" t="s">
        <v>940</v>
      </c>
      <c r="C631" s="14"/>
      <c r="D631" s="74"/>
      <c r="E631" s="335"/>
      <c r="F631" s="335"/>
    </row>
    <row r="632" spans="1:6" ht="16.2">
      <c r="A632" s="98" t="s">
        <v>941</v>
      </c>
      <c r="B632" s="10" t="s">
        <v>942</v>
      </c>
      <c r="C632" s="14" t="s">
        <v>291</v>
      </c>
      <c r="D632" s="74">
        <v>366.96000000000004</v>
      </c>
      <c r="E632" s="335">
        <v>15</v>
      </c>
      <c r="F632" s="335">
        <f>E632*D632</f>
        <v>5504.4000000000005</v>
      </c>
    </row>
    <row r="633" spans="1:6">
      <c r="A633" s="98" t="s">
        <v>943</v>
      </c>
      <c r="B633" s="10" t="s">
        <v>944</v>
      </c>
      <c r="C633" s="14" t="s">
        <v>135</v>
      </c>
      <c r="D633" s="74">
        <v>366.96000000000004</v>
      </c>
      <c r="E633" s="335">
        <v>10</v>
      </c>
      <c r="F633" s="335">
        <f>E633*D633</f>
        <v>3669.6000000000004</v>
      </c>
    </row>
    <row r="634" spans="1:6">
      <c r="A634" s="100">
        <v>5.7</v>
      </c>
      <c r="B634" s="88" t="s">
        <v>257</v>
      </c>
      <c r="C634" s="2"/>
      <c r="D634" s="89"/>
      <c r="E634" s="345"/>
      <c r="F634" s="429">
        <f>SUM(F636:F645)</f>
        <v>2503</v>
      </c>
    </row>
    <row r="635" spans="1:6">
      <c r="A635" s="80"/>
      <c r="B635" s="90" t="s">
        <v>945</v>
      </c>
      <c r="C635" s="80"/>
      <c r="D635" s="91"/>
      <c r="E635" s="437"/>
      <c r="F635" s="438"/>
    </row>
    <row r="636" spans="1:6" ht="27.6">
      <c r="A636" s="98" t="s">
        <v>946</v>
      </c>
      <c r="B636" s="10" t="s">
        <v>947</v>
      </c>
      <c r="C636" s="14" t="s">
        <v>187</v>
      </c>
      <c r="D636" s="91">
        <v>4</v>
      </c>
      <c r="E636" s="437">
        <v>10</v>
      </c>
      <c r="F636" s="438">
        <f t="shared" ref="F636:F641" si="26">E636*D636</f>
        <v>40</v>
      </c>
    </row>
    <row r="637" spans="1:6">
      <c r="A637" s="98" t="s">
        <v>948</v>
      </c>
      <c r="B637" s="92" t="s">
        <v>949</v>
      </c>
      <c r="C637" s="80" t="s">
        <v>135</v>
      </c>
      <c r="D637" s="91">
        <v>17.600000000000001</v>
      </c>
      <c r="E637" s="437">
        <v>5</v>
      </c>
      <c r="F637" s="438">
        <f t="shared" si="26"/>
        <v>88</v>
      </c>
    </row>
    <row r="638" spans="1:6" ht="27.6">
      <c r="A638" s="98" t="s">
        <v>950</v>
      </c>
      <c r="B638" s="93" t="s">
        <v>951</v>
      </c>
      <c r="C638" s="14" t="s">
        <v>135</v>
      </c>
      <c r="D638" s="91">
        <v>17.600000000000001</v>
      </c>
      <c r="E638" s="437">
        <v>20</v>
      </c>
      <c r="F638" s="438">
        <f t="shared" si="26"/>
        <v>352</v>
      </c>
    </row>
    <row r="639" spans="1:6">
      <c r="A639" s="98" t="s">
        <v>952</v>
      </c>
      <c r="B639" s="92" t="s">
        <v>953</v>
      </c>
      <c r="C639" s="14" t="s">
        <v>187</v>
      </c>
      <c r="D639" s="91">
        <v>4</v>
      </c>
      <c r="E639" s="437">
        <v>20</v>
      </c>
      <c r="F639" s="438">
        <f t="shared" si="26"/>
        <v>80</v>
      </c>
    </row>
    <row r="640" spans="1:6" ht="16.2">
      <c r="A640" s="98" t="s">
        <v>954</v>
      </c>
      <c r="B640" s="94" t="s">
        <v>955</v>
      </c>
      <c r="C640" s="14" t="s">
        <v>291</v>
      </c>
      <c r="D640" s="91">
        <v>14.399999999999999</v>
      </c>
      <c r="E640" s="437">
        <v>15</v>
      </c>
      <c r="F640" s="438">
        <f t="shared" si="26"/>
        <v>215.99999999999997</v>
      </c>
    </row>
    <row r="641" spans="1:6" ht="16.2">
      <c r="A641" s="98" t="s">
        <v>956</v>
      </c>
      <c r="B641" s="92" t="s">
        <v>957</v>
      </c>
      <c r="C641" s="14" t="s">
        <v>291</v>
      </c>
      <c r="D641" s="91">
        <v>14.399999999999999</v>
      </c>
      <c r="E641" s="437">
        <v>10</v>
      </c>
      <c r="F641" s="438">
        <f t="shared" si="26"/>
        <v>144</v>
      </c>
    </row>
    <row r="642" spans="1:6">
      <c r="A642" s="97"/>
      <c r="B642" s="101" t="s">
        <v>712</v>
      </c>
      <c r="C642" s="21"/>
      <c r="D642" s="36"/>
      <c r="E642" s="384"/>
      <c r="F642" s="439"/>
    </row>
    <row r="643" spans="1:6" ht="68.25" customHeight="1">
      <c r="A643" s="98" t="s">
        <v>958</v>
      </c>
      <c r="B643" s="94" t="s">
        <v>959</v>
      </c>
      <c r="C643" s="80" t="s">
        <v>135</v>
      </c>
      <c r="D643" s="74">
        <v>42.8</v>
      </c>
      <c r="E643" s="440">
        <v>20</v>
      </c>
      <c r="F643" s="438">
        <f>E643*D643</f>
        <v>856</v>
      </c>
    </row>
    <row r="644" spans="1:6" ht="57.9" customHeight="1">
      <c r="A644" s="98" t="s">
        <v>960</v>
      </c>
      <c r="B644" s="94" t="s">
        <v>714</v>
      </c>
      <c r="C644" s="80" t="s">
        <v>135</v>
      </c>
      <c r="D644" s="74">
        <v>6.8</v>
      </c>
      <c r="E644" s="440">
        <v>20</v>
      </c>
      <c r="F644" s="438">
        <f>E644*D644</f>
        <v>136</v>
      </c>
    </row>
    <row r="645" spans="1:6" ht="57.6" customHeight="1">
      <c r="A645" s="98" t="s">
        <v>961</v>
      </c>
      <c r="B645" s="94" t="s">
        <v>962</v>
      </c>
      <c r="C645" s="21" t="s">
        <v>135</v>
      </c>
      <c r="D645" s="20">
        <v>29.550000000000004</v>
      </c>
      <c r="E645" s="384">
        <v>20</v>
      </c>
      <c r="F645" s="439">
        <f>E645*D645</f>
        <v>591.00000000000011</v>
      </c>
    </row>
    <row r="646" spans="1:6">
      <c r="A646" s="95">
        <v>5.8</v>
      </c>
      <c r="B646" s="3" t="s">
        <v>963</v>
      </c>
      <c r="C646" s="103"/>
      <c r="D646" s="102"/>
      <c r="E646" s="441"/>
      <c r="F646" s="380">
        <f>SUM(F647:F651)</f>
        <v>40400</v>
      </c>
    </row>
    <row r="647" spans="1:6" ht="27.6">
      <c r="A647" s="21"/>
      <c r="B647" s="104" t="s">
        <v>270</v>
      </c>
      <c r="C647" s="21"/>
      <c r="D647" s="20"/>
      <c r="E647" s="384"/>
      <c r="F647" s="439"/>
    </row>
    <row r="648" spans="1:6">
      <c r="A648" s="98" t="s">
        <v>964</v>
      </c>
      <c r="B648" s="94" t="s">
        <v>965</v>
      </c>
      <c r="C648" s="21" t="s">
        <v>529</v>
      </c>
      <c r="D648" s="36">
        <v>192</v>
      </c>
      <c r="E648" s="384">
        <v>200</v>
      </c>
      <c r="F648" s="439">
        <f>E648*D648</f>
        <v>38400</v>
      </c>
    </row>
    <row r="649" spans="1:6">
      <c r="A649" s="98" t="s">
        <v>966</v>
      </c>
      <c r="B649" s="94" t="s">
        <v>967</v>
      </c>
      <c r="C649" s="21" t="s">
        <v>529</v>
      </c>
      <c r="D649" s="36">
        <v>4</v>
      </c>
      <c r="E649" s="384">
        <v>100</v>
      </c>
      <c r="F649" s="439">
        <f>E649*D649</f>
        <v>400</v>
      </c>
    </row>
    <row r="650" spans="1:6">
      <c r="A650" s="98" t="s">
        <v>968</v>
      </c>
      <c r="B650" s="94" t="s">
        <v>969</v>
      </c>
      <c r="C650" s="21" t="s">
        <v>529</v>
      </c>
      <c r="D650" s="36">
        <v>4</v>
      </c>
      <c r="E650" s="384">
        <v>100</v>
      </c>
      <c r="F650" s="439">
        <f>E650*D650</f>
        <v>400</v>
      </c>
    </row>
    <row r="651" spans="1:6">
      <c r="A651" s="98" t="s">
        <v>970</v>
      </c>
      <c r="B651" s="10" t="s">
        <v>971</v>
      </c>
      <c r="C651" s="14" t="s">
        <v>529</v>
      </c>
      <c r="D651" s="74">
        <v>4</v>
      </c>
      <c r="E651" s="335">
        <v>300</v>
      </c>
      <c r="F651" s="439">
        <f>E651*D651</f>
        <v>1200</v>
      </c>
    </row>
    <row r="652" spans="1:6">
      <c r="A652" s="105">
        <v>5.9</v>
      </c>
      <c r="B652" s="46" t="s">
        <v>972</v>
      </c>
      <c r="C652" s="47"/>
      <c r="D652" s="47"/>
      <c r="E652" s="442"/>
      <c r="F652" s="443">
        <f>SUM(F653:F681)</f>
        <v>2839.1988399999996</v>
      </c>
    </row>
    <row r="653" spans="1:6">
      <c r="A653" s="98"/>
      <c r="B653" s="6" t="s">
        <v>364</v>
      </c>
      <c r="C653" s="28"/>
      <c r="D653" s="28"/>
      <c r="E653" s="371"/>
      <c r="F653" s="372"/>
    </row>
    <row r="654" spans="1:6" ht="16.2">
      <c r="A654" s="98" t="s">
        <v>973</v>
      </c>
      <c r="B654" s="10" t="s">
        <v>366</v>
      </c>
      <c r="C654" s="28" t="s">
        <v>81</v>
      </c>
      <c r="D654" s="123">
        <v>0.216</v>
      </c>
      <c r="E654" s="371">
        <v>15</v>
      </c>
      <c r="F654" s="444">
        <f>D654*E654</f>
        <v>3.2399999999999998</v>
      </c>
    </row>
    <row r="655" spans="1:6" ht="16.2">
      <c r="A655" s="98" t="s">
        <v>974</v>
      </c>
      <c r="B655" s="10" t="s">
        <v>368</v>
      </c>
      <c r="C655" s="28" t="s">
        <v>81</v>
      </c>
      <c r="D655" s="123">
        <v>0.216</v>
      </c>
      <c r="E655" s="371">
        <v>10</v>
      </c>
      <c r="F655" s="444">
        <f>D655*E655</f>
        <v>2.16</v>
      </c>
    </row>
    <row r="656" spans="1:6">
      <c r="A656" s="97"/>
      <c r="B656" s="6" t="s">
        <v>369</v>
      </c>
      <c r="C656" s="26"/>
      <c r="D656" s="126"/>
      <c r="E656" s="371"/>
      <c r="F656" s="444"/>
    </row>
    <row r="657" spans="1:6" ht="16.2">
      <c r="A657" s="98" t="s">
        <v>975</v>
      </c>
      <c r="B657" s="29" t="s">
        <v>371</v>
      </c>
      <c r="C657" s="48" t="s">
        <v>81</v>
      </c>
      <c r="D657" s="127">
        <v>1.7999999999999999E-2</v>
      </c>
      <c r="E657" s="371">
        <v>322</v>
      </c>
      <c r="F657" s="444">
        <f>D657*E657</f>
        <v>5.7959999999999994</v>
      </c>
    </row>
    <row r="658" spans="1:6">
      <c r="A658" s="97"/>
      <c r="B658" s="6" t="s">
        <v>386</v>
      </c>
      <c r="C658" s="26"/>
      <c r="D658" s="126"/>
      <c r="E658" s="371"/>
      <c r="F658" s="444"/>
    </row>
    <row r="659" spans="1:6" ht="16.2">
      <c r="A659" s="98" t="s">
        <v>976</v>
      </c>
      <c r="B659" s="10" t="s">
        <v>388</v>
      </c>
      <c r="C659" s="28" t="s">
        <v>81</v>
      </c>
      <c r="D659" s="123">
        <v>0.216</v>
      </c>
      <c r="E659" s="371">
        <v>375</v>
      </c>
      <c r="F659" s="444">
        <f>D659*E659</f>
        <v>81</v>
      </c>
    </row>
    <row r="660" spans="1:6" ht="16.2">
      <c r="A660" s="98" t="s">
        <v>977</v>
      </c>
      <c r="B660" s="10" t="s">
        <v>978</v>
      </c>
      <c r="C660" s="28" t="s">
        <v>81</v>
      </c>
      <c r="D660" s="123">
        <v>1.18</v>
      </c>
      <c r="E660" s="371">
        <v>375</v>
      </c>
      <c r="F660" s="444">
        <f>D660*E660</f>
        <v>442.5</v>
      </c>
    </row>
    <row r="661" spans="1:6" ht="16.2">
      <c r="A661" s="98" t="s">
        <v>979</v>
      </c>
      <c r="B661" s="10" t="s">
        <v>980</v>
      </c>
      <c r="C661" s="28" t="s">
        <v>81</v>
      </c>
      <c r="D661" s="123">
        <v>1.1499999999999999</v>
      </c>
      <c r="E661" s="371">
        <v>375</v>
      </c>
      <c r="F661" s="444">
        <f>D661*E661</f>
        <v>431.24999999999994</v>
      </c>
    </row>
    <row r="662" spans="1:6">
      <c r="A662" s="97"/>
      <c r="B662" s="76" t="s">
        <v>154</v>
      </c>
      <c r="C662" s="28"/>
      <c r="D662" s="123"/>
      <c r="E662" s="371"/>
      <c r="F662" s="444"/>
    </row>
    <row r="663" spans="1:6">
      <c r="A663" s="98" t="s">
        <v>981</v>
      </c>
      <c r="B663" s="10" t="s">
        <v>982</v>
      </c>
      <c r="C663" s="28" t="s">
        <v>983</v>
      </c>
      <c r="D663" s="123">
        <v>63.427999999999997</v>
      </c>
      <c r="E663" s="371">
        <v>2</v>
      </c>
      <c r="F663" s="444">
        <f>D663*E663</f>
        <v>126.85599999999999</v>
      </c>
    </row>
    <row r="664" spans="1:6" ht="16.2">
      <c r="A664" s="98" t="s">
        <v>984</v>
      </c>
      <c r="B664" s="97" t="s">
        <v>396</v>
      </c>
      <c r="C664" s="106" t="s">
        <v>985</v>
      </c>
      <c r="D664" s="123">
        <v>7.84</v>
      </c>
      <c r="E664" s="371">
        <v>6</v>
      </c>
      <c r="F664" s="444">
        <f>D664*E664</f>
        <v>47.04</v>
      </c>
    </row>
    <row r="665" spans="1:6">
      <c r="A665" s="97"/>
      <c r="B665" s="76" t="s">
        <v>380</v>
      </c>
      <c r="C665" s="28"/>
      <c r="D665" s="123"/>
      <c r="E665" s="371"/>
      <c r="F665" s="444"/>
    </row>
    <row r="666" spans="1:6" ht="16.2">
      <c r="A666" s="98" t="s">
        <v>986</v>
      </c>
      <c r="B666" s="128" t="s">
        <v>987</v>
      </c>
      <c r="C666" s="28" t="s">
        <v>81</v>
      </c>
      <c r="D666" s="123">
        <v>3.92</v>
      </c>
      <c r="E666" s="371">
        <v>30</v>
      </c>
      <c r="F666" s="444">
        <f>D666*E666</f>
        <v>117.6</v>
      </c>
    </row>
    <row r="667" spans="1:6" ht="16.2">
      <c r="A667" s="98" t="s">
        <v>988</v>
      </c>
      <c r="B667" s="10" t="s">
        <v>989</v>
      </c>
      <c r="C667" s="28" t="s">
        <v>81</v>
      </c>
      <c r="D667" s="123">
        <v>1.5680000000000001</v>
      </c>
      <c r="E667" s="371">
        <v>10</v>
      </c>
      <c r="F667" s="444">
        <f>D667*E667</f>
        <v>15.68</v>
      </c>
    </row>
    <row r="668" spans="1:6">
      <c r="A668" s="97"/>
      <c r="B668" s="6" t="s">
        <v>990</v>
      </c>
      <c r="C668" s="26"/>
      <c r="D668" s="126"/>
      <c r="E668" s="371"/>
      <c r="F668" s="444"/>
    </row>
    <row r="669" spans="1:6">
      <c r="A669" s="98"/>
      <c r="B669" s="11" t="s">
        <v>398</v>
      </c>
      <c r="C669" s="48"/>
      <c r="D669" s="127"/>
      <c r="E669" s="371"/>
      <c r="F669" s="444"/>
    </row>
    <row r="670" spans="1:6" ht="41.4">
      <c r="A670" s="98"/>
      <c r="B670" s="11" t="s">
        <v>399</v>
      </c>
      <c r="C670" s="26"/>
      <c r="D670" s="126"/>
      <c r="E670" s="371"/>
      <c r="F670" s="444"/>
    </row>
    <row r="671" spans="1:6" ht="27.6">
      <c r="A671" s="98" t="s">
        <v>991</v>
      </c>
      <c r="B671" s="9" t="s">
        <v>401</v>
      </c>
      <c r="C671" s="26" t="s">
        <v>135</v>
      </c>
      <c r="D671" s="126">
        <v>14.4</v>
      </c>
      <c r="E671" s="444">
        <v>15</v>
      </c>
      <c r="F671" s="444">
        <f>D671*E671</f>
        <v>216</v>
      </c>
    </row>
    <row r="672" spans="1:6">
      <c r="A672" s="97"/>
      <c r="B672" s="32" t="s">
        <v>402</v>
      </c>
      <c r="C672" s="26"/>
      <c r="D672" s="126"/>
      <c r="E672" s="445"/>
      <c r="F672" s="444"/>
    </row>
    <row r="673" spans="1:6" ht="55.2">
      <c r="A673" s="98"/>
      <c r="B673" s="17" t="s">
        <v>403</v>
      </c>
      <c r="C673" s="28"/>
      <c r="D673" s="126"/>
      <c r="E673" s="444"/>
      <c r="F673" s="446"/>
    </row>
    <row r="674" spans="1:6">
      <c r="A674" s="98" t="s">
        <v>992</v>
      </c>
      <c r="B674" s="18" t="s">
        <v>405</v>
      </c>
      <c r="C674" s="38" t="s">
        <v>135</v>
      </c>
      <c r="D674" s="126">
        <v>12.14</v>
      </c>
      <c r="E674" s="447">
        <v>10</v>
      </c>
      <c r="F674" s="444">
        <f>D674*E674</f>
        <v>121.4</v>
      </c>
    </row>
    <row r="675" spans="1:6" ht="27.6">
      <c r="A675" s="98" t="s">
        <v>993</v>
      </c>
      <c r="B675" s="18" t="s">
        <v>407</v>
      </c>
      <c r="C675" s="38" t="s">
        <v>135</v>
      </c>
      <c r="D675" s="126">
        <v>13.423999999999999</v>
      </c>
      <c r="E675" s="447">
        <v>10</v>
      </c>
      <c r="F675" s="444">
        <f>D675*E675</f>
        <v>134.24</v>
      </c>
    </row>
    <row r="676" spans="1:6" ht="27.6">
      <c r="A676" s="98" t="s">
        <v>994</v>
      </c>
      <c r="B676" s="18" t="s">
        <v>409</v>
      </c>
      <c r="C676" s="38" t="s">
        <v>135</v>
      </c>
      <c r="D676" s="126">
        <v>13.82123</v>
      </c>
      <c r="E676" s="448">
        <v>8</v>
      </c>
      <c r="F676" s="444">
        <f>D676*E676</f>
        <v>110.56984</v>
      </c>
    </row>
    <row r="677" spans="1:6" ht="27.6">
      <c r="A677" s="98" t="s">
        <v>995</v>
      </c>
      <c r="B677" s="18" t="s">
        <v>411</v>
      </c>
      <c r="C677" s="38" t="s">
        <v>135</v>
      </c>
      <c r="D677" s="126">
        <v>36.94</v>
      </c>
      <c r="E677" s="448">
        <v>8</v>
      </c>
      <c r="F677" s="444">
        <f>D677*E677</f>
        <v>295.52</v>
      </c>
    </row>
    <row r="678" spans="1:6" ht="27.6">
      <c r="A678" s="98" t="s">
        <v>996</v>
      </c>
      <c r="B678" s="18" t="s">
        <v>413</v>
      </c>
      <c r="C678" s="38" t="s">
        <v>135</v>
      </c>
      <c r="D678" s="126">
        <v>30.88</v>
      </c>
      <c r="E678" s="448">
        <v>8</v>
      </c>
      <c r="F678" s="444">
        <f>D678*E678</f>
        <v>247.04</v>
      </c>
    </row>
    <row r="679" spans="1:6">
      <c r="A679" s="97"/>
      <c r="B679" s="32" t="s">
        <v>192</v>
      </c>
      <c r="C679" s="38"/>
      <c r="D679" s="126"/>
      <c r="E679" s="448"/>
      <c r="F679" s="444"/>
    </row>
    <row r="680" spans="1:6" ht="27.6">
      <c r="A680" s="98" t="s">
        <v>997</v>
      </c>
      <c r="B680" s="27" t="s">
        <v>415</v>
      </c>
      <c r="C680" s="38" t="s">
        <v>291</v>
      </c>
      <c r="D680" s="126">
        <v>22.260999999999999</v>
      </c>
      <c r="E680" s="444">
        <v>15</v>
      </c>
      <c r="F680" s="444">
        <f>D680*E680</f>
        <v>333.91499999999996</v>
      </c>
    </row>
    <row r="681" spans="1:6" ht="27.6">
      <c r="A681" s="98" t="s">
        <v>998</v>
      </c>
      <c r="B681" s="27" t="s">
        <v>417</v>
      </c>
      <c r="C681" s="26" t="s">
        <v>135</v>
      </c>
      <c r="D681" s="37">
        <v>13.423999999999999</v>
      </c>
      <c r="E681" s="376">
        <v>8</v>
      </c>
      <c r="F681" s="376">
        <f>D681*E681</f>
        <v>107.392</v>
      </c>
    </row>
    <row r="682" spans="1:6" ht="39.75" customHeight="1">
      <c r="A682" s="158" t="s">
        <v>999</v>
      </c>
      <c r="B682" s="196" t="s">
        <v>1000</v>
      </c>
      <c r="C682" s="200"/>
      <c r="D682" s="199"/>
      <c r="E682" s="377"/>
      <c r="F682" s="378">
        <f>SUM(F683:F798)/2</f>
        <v>32805.219650000006</v>
      </c>
    </row>
    <row r="683" spans="1:6">
      <c r="A683" s="201">
        <v>6.1</v>
      </c>
      <c r="B683" s="202" t="s">
        <v>420</v>
      </c>
      <c r="C683" s="204"/>
      <c r="D683" s="203"/>
      <c r="E683" s="379"/>
      <c r="F683" s="387">
        <f>SUM(F684:F738)</f>
        <v>16574.356</v>
      </c>
    </row>
    <row r="684" spans="1:6">
      <c r="A684" s="96"/>
      <c r="B684" s="6" t="s">
        <v>421</v>
      </c>
      <c r="C684" s="98"/>
      <c r="D684" s="205"/>
      <c r="E684" s="381"/>
      <c r="F684" s="382"/>
    </row>
    <row r="685" spans="1:6">
      <c r="A685" s="175" t="s">
        <v>1001</v>
      </c>
      <c r="B685" s="165" t="s">
        <v>423</v>
      </c>
      <c r="C685" s="167" t="s">
        <v>424</v>
      </c>
      <c r="D685" s="166">
        <v>316.37250000000006</v>
      </c>
      <c r="E685" s="383">
        <v>1.5</v>
      </c>
      <c r="F685" s="376">
        <f t="shared" ref="F685:F738" si="27">D685*E685</f>
        <v>474.55875000000009</v>
      </c>
    </row>
    <row r="686" spans="1:6" ht="27.6">
      <c r="A686" s="175" t="s">
        <v>1002</v>
      </c>
      <c r="B686" s="165" t="s">
        <v>426</v>
      </c>
      <c r="C686" s="167" t="s">
        <v>424</v>
      </c>
      <c r="D686" s="166">
        <v>316.37250000000006</v>
      </c>
      <c r="E686" s="383">
        <v>3</v>
      </c>
      <c r="F686" s="376">
        <f t="shared" si="27"/>
        <v>949.11750000000018</v>
      </c>
    </row>
    <row r="687" spans="1:6">
      <c r="A687" s="175" t="s">
        <v>1003</v>
      </c>
      <c r="B687" s="165" t="s">
        <v>428</v>
      </c>
      <c r="C687" s="167" t="s">
        <v>429</v>
      </c>
      <c r="D687" s="166">
        <v>17.28</v>
      </c>
      <c r="E687" s="383">
        <v>12</v>
      </c>
      <c r="F687" s="376">
        <f t="shared" si="27"/>
        <v>207.36</v>
      </c>
    </row>
    <row r="688" spans="1:6">
      <c r="A688" s="175" t="s">
        <v>1004</v>
      </c>
      <c r="B688" s="165" t="s">
        <v>431</v>
      </c>
      <c r="C688" s="167" t="s">
        <v>429</v>
      </c>
      <c r="D688" s="166">
        <v>17.28</v>
      </c>
      <c r="E688" s="383">
        <v>12</v>
      </c>
      <c r="F688" s="376">
        <f t="shared" si="27"/>
        <v>207.36</v>
      </c>
    </row>
    <row r="689" spans="1:6" ht="27.6">
      <c r="A689" s="175" t="s">
        <v>1005</v>
      </c>
      <c r="B689" s="165" t="s">
        <v>433</v>
      </c>
      <c r="C689" s="167" t="s">
        <v>429</v>
      </c>
      <c r="D689" s="166">
        <v>31.38</v>
      </c>
      <c r="E689" s="383">
        <v>12</v>
      </c>
      <c r="F689" s="376">
        <f t="shared" si="27"/>
        <v>376.56</v>
      </c>
    </row>
    <row r="690" spans="1:6">
      <c r="A690" s="175" t="s">
        <v>1006</v>
      </c>
      <c r="B690" s="165" t="s">
        <v>435</v>
      </c>
      <c r="C690" s="167" t="s">
        <v>429</v>
      </c>
      <c r="D690" s="166">
        <v>9.8040000000000003</v>
      </c>
      <c r="E690" s="383">
        <v>12</v>
      </c>
      <c r="F690" s="376">
        <f t="shared" si="27"/>
        <v>117.648</v>
      </c>
    </row>
    <row r="691" spans="1:6">
      <c r="B691" s="168" t="s">
        <v>436</v>
      </c>
      <c r="C691" s="169"/>
      <c r="D691" s="166"/>
      <c r="E691" s="383"/>
      <c r="F691" s="376"/>
    </row>
    <row r="692" spans="1:6">
      <c r="A692" s="175" t="s">
        <v>1007</v>
      </c>
      <c r="B692" s="165" t="s">
        <v>89</v>
      </c>
      <c r="C692" s="167" t="s">
        <v>429</v>
      </c>
      <c r="D692" s="166">
        <v>72.125999999999991</v>
      </c>
      <c r="E692" s="383">
        <v>8</v>
      </c>
      <c r="F692" s="376">
        <f t="shared" si="27"/>
        <v>577.00799999999992</v>
      </c>
    </row>
    <row r="693" spans="1:6">
      <c r="B693" s="168" t="s">
        <v>438</v>
      </c>
      <c r="C693" s="169"/>
      <c r="D693" s="166"/>
      <c r="E693" s="383"/>
      <c r="F693" s="376"/>
    </row>
    <row r="694" spans="1:6" ht="27.6">
      <c r="A694" s="175" t="s">
        <v>1008</v>
      </c>
      <c r="B694" s="165" t="s">
        <v>1009</v>
      </c>
      <c r="C694" s="167" t="s">
        <v>429</v>
      </c>
      <c r="D694" s="166">
        <v>8.404300000000001</v>
      </c>
      <c r="E694" s="383">
        <v>35</v>
      </c>
      <c r="F694" s="376">
        <f t="shared" si="27"/>
        <v>294.15050000000002</v>
      </c>
    </row>
    <row r="695" spans="1:6">
      <c r="A695" s="175" t="s">
        <v>1010</v>
      </c>
      <c r="B695" s="165" t="s">
        <v>442</v>
      </c>
      <c r="C695" s="167" t="s">
        <v>429</v>
      </c>
      <c r="D695" s="166">
        <v>15.21875</v>
      </c>
      <c r="E695" s="383">
        <v>35</v>
      </c>
      <c r="F695" s="376">
        <f t="shared" si="27"/>
        <v>532.65625</v>
      </c>
    </row>
    <row r="696" spans="1:6">
      <c r="B696" s="168" t="s">
        <v>97</v>
      </c>
      <c r="C696" s="169"/>
      <c r="D696" s="166"/>
      <c r="E696" s="385"/>
      <c r="F696" s="376"/>
    </row>
    <row r="697" spans="1:6" ht="27.6">
      <c r="A697" s="175" t="s">
        <v>1011</v>
      </c>
      <c r="B697" s="165" t="s">
        <v>444</v>
      </c>
      <c r="C697" s="167" t="s">
        <v>424</v>
      </c>
      <c r="D697" s="166">
        <v>48.840499999999999</v>
      </c>
      <c r="E697" s="383">
        <v>2</v>
      </c>
      <c r="F697" s="376">
        <f t="shared" si="27"/>
        <v>97.680999999999997</v>
      </c>
    </row>
    <row r="698" spans="1:6">
      <c r="B698" s="168" t="s">
        <v>105</v>
      </c>
      <c r="C698" s="169"/>
      <c r="D698" s="166"/>
      <c r="E698" s="385"/>
      <c r="F698" s="376"/>
    </row>
    <row r="699" spans="1:6">
      <c r="A699" s="96"/>
      <c r="B699" s="170" t="s">
        <v>445</v>
      </c>
      <c r="C699" s="169"/>
      <c r="D699" s="166"/>
      <c r="E699" s="385"/>
      <c r="F699" s="376"/>
    </row>
    <row r="700" spans="1:6">
      <c r="A700" s="175" t="s">
        <v>1012</v>
      </c>
      <c r="B700" s="165" t="s">
        <v>447</v>
      </c>
      <c r="C700" s="167" t="s">
        <v>429</v>
      </c>
      <c r="D700" s="166">
        <v>0.97799999999999998</v>
      </c>
      <c r="E700" s="383">
        <v>280</v>
      </c>
      <c r="F700" s="376">
        <f t="shared" si="27"/>
        <v>273.83999999999997</v>
      </c>
    </row>
    <row r="701" spans="1:6">
      <c r="A701" s="175" t="s">
        <v>1013</v>
      </c>
      <c r="B701" s="165" t="s">
        <v>449</v>
      </c>
      <c r="C701" s="167" t="s">
        <v>429</v>
      </c>
      <c r="D701" s="166">
        <v>0.49</v>
      </c>
      <c r="E701" s="383">
        <v>280</v>
      </c>
      <c r="F701" s="376">
        <f t="shared" si="27"/>
        <v>137.19999999999999</v>
      </c>
    </row>
    <row r="702" spans="1:6">
      <c r="A702" s="175" t="s">
        <v>1014</v>
      </c>
      <c r="B702" s="165" t="s">
        <v>451</v>
      </c>
      <c r="C702" s="167" t="s">
        <v>429</v>
      </c>
      <c r="D702" s="166">
        <v>0.72</v>
      </c>
      <c r="E702" s="383">
        <v>280</v>
      </c>
      <c r="F702" s="376">
        <f t="shared" si="27"/>
        <v>201.6</v>
      </c>
    </row>
    <row r="703" spans="1:6">
      <c r="B703" s="170" t="s">
        <v>452</v>
      </c>
      <c r="C703" s="169"/>
      <c r="D703" s="166"/>
      <c r="E703" s="385"/>
      <c r="F703" s="376"/>
    </row>
    <row r="704" spans="1:6">
      <c r="A704" s="175" t="s">
        <v>1015</v>
      </c>
      <c r="B704" s="165" t="s">
        <v>454</v>
      </c>
      <c r="C704" s="167" t="s">
        <v>429</v>
      </c>
      <c r="D704" s="166">
        <v>2.0099999999999998</v>
      </c>
      <c r="E704" s="383">
        <v>360</v>
      </c>
      <c r="F704" s="376">
        <f t="shared" si="27"/>
        <v>723.59999999999991</v>
      </c>
    </row>
    <row r="705" spans="1:6">
      <c r="A705" s="175" t="s">
        <v>1016</v>
      </c>
      <c r="B705" s="165" t="s">
        <v>456</v>
      </c>
      <c r="C705" s="167" t="s">
        <v>429</v>
      </c>
      <c r="D705" s="166">
        <v>0.79760000000000009</v>
      </c>
      <c r="E705" s="383">
        <v>360</v>
      </c>
      <c r="F705" s="376">
        <f t="shared" si="27"/>
        <v>287.13600000000002</v>
      </c>
    </row>
    <row r="706" spans="1:6">
      <c r="A706" s="175" t="s">
        <v>1017</v>
      </c>
      <c r="B706" s="165" t="s">
        <v>458</v>
      </c>
      <c r="C706" s="167" t="s">
        <v>429</v>
      </c>
      <c r="D706" s="166">
        <v>2.4500000000000002</v>
      </c>
      <c r="E706" s="383">
        <v>360</v>
      </c>
      <c r="F706" s="376">
        <f t="shared" si="27"/>
        <v>882.00000000000011</v>
      </c>
    </row>
    <row r="707" spans="1:6">
      <c r="A707" s="175" t="s">
        <v>1018</v>
      </c>
      <c r="B707" s="165" t="s">
        <v>460</v>
      </c>
      <c r="C707" s="167" t="s">
        <v>429</v>
      </c>
      <c r="D707" s="166">
        <v>1.0499999999999998</v>
      </c>
      <c r="E707" s="383">
        <v>360</v>
      </c>
      <c r="F707" s="376">
        <f t="shared" si="27"/>
        <v>377.99999999999994</v>
      </c>
    </row>
    <row r="708" spans="1:6">
      <c r="A708" s="175" t="s">
        <v>1019</v>
      </c>
      <c r="B708" s="165" t="s">
        <v>462</v>
      </c>
      <c r="C708" s="167" t="s">
        <v>429</v>
      </c>
      <c r="D708" s="166">
        <v>3.18275</v>
      </c>
      <c r="E708" s="383">
        <v>360</v>
      </c>
      <c r="F708" s="376">
        <f t="shared" si="27"/>
        <v>1145.79</v>
      </c>
    </row>
    <row r="709" spans="1:6">
      <c r="A709" s="175" t="s">
        <v>1020</v>
      </c>
      <c r="B709" s="165" t="s">
        <v>464</v>
      </c>
      <c r="C709" s="167" t="s">
        <v>429</v>
      </c>
      <c r="D709" s="166">
        <v>2.1029999999999998</v>
      </c>
      <c r="E709" s="383">
        <v>360</v>
      </c>
      <c r="F709" s="376">
        <f t="shared" si="27"/>
        <v>757.07999999999993</v>
      </c>
    </row>
    <row r="710" spans="1:6">
      <c r="A710" s="175" t="s">
        <v>1021</v>
      </c>
      <c r="B710" s="165" t="s">
        <v>466</v>
      </c>
      <c r="C710" s="167" t="s">
        <v>429</v>
      </c>
      <c r="D710" s="166">
        <v>1.8323999999999998</v>
      </c>
      <c r="E710" s="383">
        <v>360</v>
      </c>
      <c r="F710" s="376">
        <f t="shared" si="27"/>
        <v>659.66399999999999</v>
      </c>
    </row>
    <row r="711" spans="1:6">
      <c r="A711" s="175" t="s">
        <v>1022</v>
      </c>
      <c r="B711" s="165" t="s">
        <v>468</v>
      </c>
      <c r="C711" s="167" t="s">
        <v>429</v>
      </c>
      <c r="D711" s="166">
        <v>1.1520000000000001</v>
      </c>
      <c r="E711" s="383">
        <v>360</v>
      </c>
      <c r="F711" s="376">
        <f t="shared" si="27"/>
        <v>414.72</v>
      </c>
    </row>
    <row r="712" spans="1:6">
      <c r="B712" s="168" t="s">
        <v>469</v>
      </c>
      <c r="C712" s="169"/>
      <c r="D712" s="166"/>
      <c r="E712" s="385"/>
      <c r="F712" s="376"/>
    </row>
    <row r="713" spans="1:6" ht="27.6">
      <c r="A713" s="206"/>
      <c r="B713" s="170" t="s">
        <v>155</v>
      </c>
      <c r="C713" s="169"/>
      <c r="D713" s="166"/>
      <c r="E713" s="385"/>
      <c r="F713" s="376"/>
    </row>
    <row r="714" spans="1:6">
      <c r="A714" s="175" t="s">
        <v>1023</v>
      </c>
      <c r="B714" s="165" t="s">
        <v>471</v>
      </c>
      <c r="C714" s="169" t="s">
        <v>122</v>
      </c>
      <c r="D714" s="166">
        <v>132.56200000000001</v>
      </c>
      <c r="E714" s="383">
        <v>1.5</v>
      </c>
      <c r="F714" s="376">
        <f t="shared" si="27"/>
        <v>198.84300000000002</v>
      </c>
    </row>
    <row r="715" spans="1:6">
      <c r="A715" s="175" t="s">
        <v>1024</v>
      </c>
      <c r="B715" s="165" t="s">
        <v>473</v>
      </c>
      <c r="C715" s="169" t="s">
        <v>122</v>
      </c>
      <c r="D715" s="166">
        <v>157.33500000000001</v>
      </c>
      <c r="E715" s="383">
        <v>2</v>
      </c>
      <c r="F715" s="376">
        <f t="shared" si="27"/>
        <v>314.67</v>
      </c>
    </row>
    <row r="716" spans="1:6">
      <c r="A716" s="175" t="s">
        <v>1025</v>
      </c>
      <c r="B716" s="165" t="s">
        <v>475</v>
      </c>
      <c r="C716" s="169" t="s">
        <v>122</v>
      </c>
      <c r="D716" s="166">
        <v>430.54640000000001</v>
      </c>
      <c r="E716" s="383">
        <v>2.5</v>
      </c>
      <c r="F716" s="376">
        <f t="shared" si="27"/>
        <v>1076.366</v>
      </c>
    </row>
    <row r="717" spans="1:6">
      <c r="A717" s="175" t="s">
        <v>1026</v>
      </c>
      <c r="B717" s="165" t="s">
        <v>477</v>
      </c>
      <c r="C717" s="169" t="s">
        <v>122</v>
      </c>
      <c r="D717" s="166">
        <v>209.98199999999997</v>
      </c>
      <c r="E717" s="383">
        <v>3.5</v>
      </c>
      <c r="F717" s="376">
        <f t="shared" si="27"/>
        <v>734.9369999999999</v>
      </c>
    </row>
    <row r="718" spans="1:6" ht="27.6">
      <c r="B718" s="170" t="s">
        <v>478</v>
      </c>
      <c r="C718" s="169"/>
      <c r="D718" s="166"/>
      <c r="E718" s="385"/>
      <c r="F718" s="376"/>
    </row>
    <row r="719" spans="1:6">
      <c r="A719" s="175" t="s">
        <v>1027</v>
      </c>
      <c r="B719" s="165" t="s">
        <v>480</v>
      </c>
      <c r="C719" s="167" t="s">
        <v>424</v>
      </c>
      <c r="D719" s="166">
        <v>49.103999999999999</v>
      </c>
      <c r="E719" s="383">
        <v>5</v>
      </c>
      <c r="F719" s="376">
        <f t="shared" si="27"/>
        <v>245.51999999999998</v>
      </c>
    </row>
    <row r="720" spans="1:6">
      <c r="B720" s="168" t="s">
        <v>481</v>
      </c>
      <c r="C720" s="169"/>
      <c r="D720" s="166"/>
      <c r="E720" s="385"/>
      <c r="F720" s="376"/>
    </row>
    <row r="721" spans="1:6">
      <c r="A721" s="175" t="s">
        <v>1028</v>
      </c>
      <c r="B721" s="165" t="s">
        <v>483</v>
      </c>
      <c r="C721" s="167" t="s">
        <v>424</v>
      </c>
      <c r="D721" s="166">
        <v>11.964000000000002</v>
      </c>
      <c r="E721" s="383">
        <v>8</v>
      </c>
      <c r="F721" s="376">
        <f t="shared" si="27"/>
        <v>95.712000000000018</v>
      </c>
    </row>
    <row r="722" spans="1:6">
      <c r="A722" s="175" t="s">
        <v>1029</v>
      </c>
      <c r="B722" s="165" t="s">
        <v>485</v>
      </c>
      <c r="C722" s="167" t="s">
        <v>424</v>
      </c>
      <c r="D722" s="166">
        <v>6.7</v>
      </c>
      <c r="E722" s="383">
        <v>8</v>
      </c>
      <c r="F722" s="376">
        <f t="shared" si="27"/>
        <v>53.6</v>
      </c>
    </row>
    <row r="723" spans="1:6">
      <c r="A723" s="175" t="s">
        <v>1030</v>
      </c>
      <c r="B723" s="165" t="s">
        <v>487</v>
      </c>
      <c r="C723" s="167" t="s">
        <v>424</v>
      </c>
      <c r="D723" s="166">
        <v>21.029999999999998</v>
      </c>
      <c r="E723" s="383">
        <v>8</v>
      </c>
      <c r="F723" s="376">
        <f t="shared" si="27"/>
        <v>168.23999999999998</v>
      </c>
    </row>
    <row r="724" spans="1:6">
      <c r="A724" s="175" t="s">
        <v>1031</v>
      </c>
      <c r="B724" s="165" t="s">
        <v>825</v>
      </c>
      <c r="C724" s="299" t="s">
        <v>424</v>
      </c>
      <c r="D724" s="298">
        <v>19.495000000000001</v>
      </c>
      <c r="E724" s="383">
        <v>8</v>
      </c>
      <c r="F724" s="376">
        <f t="shared" si="27"/>
        <v>155.96</v>
      </c>
    </row>
    <row r="725" spans="1:6">
      <c r="A725" s="175" t="s">
        <v>1032</v>
      </c>
      <c r="B725" s="165" t="s">
        <v>489</v>
      </c>
      <c r="C725" s="167" t="s">
        <v>424</v>
      </c>
      <c r="D725" s="166">
        <v>4.3159999999999998</v>
      </c>
      <c r="E725" s="383">
        <v>8</v>
      </c>
      <c r="F725" s="376">
        <f t="shared" si="27"/>
        <v>34.527999999999999</v>
      </c>
    </row>
    <row r="726" spans="1:6">
      <c r="A726" s="175"/>
      <c r="B726" s="171" t="s">
        <v>490</v>
      </c>
      <c r="C726" s="169"/>
      <c r="D726" s="166"/>
      <c r="E726" s="385"/>
      <c r="F726" s="376"/>
    </row>
    <row r="727" spans="1:6" ht="27.6">
      <c r="A727" s="175"/>
      <c r="B727" s="170" t="s">
        <v>374</v>
      </c>
      <c r="C727" s="169"/>
      <c r="D727" s="166"/>
      <c r="E727" s="385"/>
      <c r="F727" s="376"/>
    </row>
    <row r="728" spans="1:6">
      <c r="A728" s="175" t="s">
        <v>1033</v>
      </c>
      <c r="B728" s="165" t="s">
        <v>491</v>
      </c>
      <c r="C728" s="167" t="s">
        <v>424</v>
      </c>
      <c r="D728" s="166">
        <v>52.480000000000011</v>
      </c>
      <c r="E728" s="383">
        <v>35</v>
      </c>
      <c r="F728" s="376">
        <f t="shared" si="27"/>
        <v>1836.8000000000004</v>
      </c>
    </row>
    <row r="729" spans="1:6">
      <c r="A729" s="175" t="s">
        <v>1034</v>
      </c>
      <c r="B729" s="165" t="s">
        <v>493</v>
      </c>
      <c r="C729" s="167" t="s">
        <v>424</v>
      </c>
      <c r="D729" s="166">
        <v>11.39</v>
      </c>
      <c r="E729" s="383">
        <v>35</v>
      </c>
      <c r="F729" s="376">
        <f t="shared" si="27"/>
        <v>398.65000000000003</v>
      </c>
    </row>
    <row r="730" spans="1:6">
      <c r="B730" s="168" t="s">
        <v>494</v>
      </c>
      <c r="C730" s="169"/>
      <c r="D730" s="166"/>
      <c r="E730" s="385"/>
      <c r="F730" s="376"/>
    </row>
    <row r="731" spans="1:6" ht="27.6">
      <c r="A731" s="175" t="s">
        <v>1035</v>
      </c>
      <c r="B731" s="165" t="s">
        <v>496</v>
      </c>
      <c r="C731" s="167" t="s">
        <v>135</v>
      </c>
      <c r="D731" s="166">
        <v>30.099999999999998</v>
      </c>
      <c r="E731" s="383">
        <v>2</v>
      </c>
      <c r="F731" s="376">
        <f t="shared" si="27"/>
        <v>60.199999999999996</v>
      </c>
    </row>
    <row r="732" spans="1:6">
      <c r="A732" s="175"/>
      <c r="B732" s="168" t="s">
        <v>497</v>
      </c>
      <c r="C732" s="169"/>
      <c r="D732" s="166"/>
      <c r="E732" s="385"/>
      <c r="F732" s="376"/>
    </row>
    <row r="733" spans="1:6">
      <c r="A733" s="175" t="s">
        <v>1036</v>
      </c>
      <c r="B733" s="165" t="s">
        <v>499</v>
      </c>
      <c r="C733" s="167" t="s">
        <v>424</v>
      </c>
      <c r="D733" s="166">
        <v>22.52</v>
      </c>
      <c r="E733" s="383">
        <v>15</v>
      </c>
      <c r="F733" s="376">
        <f t="shared" si="27"/>
        <v>337.8</v>
      </c>
    </row>
    <row r="734" spans="1:6" ht="14.4">
      <c r="A734" s="175" t="s">
        <v>1037</v>
      </c>
      <c r="B734" s="165" t="s">
        <v>501</v>
      </c>
      <c r="C734" s="208" t="s">
        <v>424</v>
      </c>
      <c r="D734" s="166">
        <v>41.999999999999993</v>
      </c>
      <c r="E734" s="386">
        <v>15</v>
      </c>
      <c r="F734" s="376">
        <f t="shared" si="27"/>
        <v>629.99999999999989</v>
      </c>
    </row>
    <row r="735" spans="1:6">
      <c r="A735" s="175" t="s">
        <v>1038</v>
      </c>
      <c r="B735" s="165" t="s">
        <v>503</v>
      </c>
      <c r="C735" s="167" t="s">
        <v>424</v>
      </c>
      <c r="D735" s="166">
        <v>22.52</v>
      </c>
      <c r="E735" s="386">
        <v>15</v>
      </c>
      <c r="F735" s="376">
        <f t="shared" si="27"/>
        <v>337.8</v>
      </c>
    </row>
    <row r="736" spans="1:6">
      <c r="B736" s="172" t="s">
        <v>504</v>
      </c>
      <c r="C736" s="169"/>
      <c r="D736" s="166"/>
      <c r="E736" s="383"/>
      <c r="F736" s="376"/>
    </row>
    <row r="737" spans="1:6">
      <c r="A737" s="175" t="s">
        <v>1039</v>
      </c>
      <c r="B737" s="165" t="s">
        <v>506</v>
      </c>
      <c r="C737" s="167" t="s">
        <v>187</v>
      </c>
      <c r="D737" s="166">
        <v>2</v>
      </c>
      <c r="E737" s="383">
        <v>50</v>
      </c>
      <c r="F737" s="376">
        <f t="shared" si="27"/>
        <v>100</v>
      </c>
    </row>
    <row r="738" spans="1:6">
      <c r="A738" s="175" t="s">
        <v>1040</v>
      </c>
      <c r="B738" s="165" t="s">
        <v>508</v>
      </c>
      <c r="C738" s="167" t="s">
        <v>187</v>
      </c>
      <c r="D738" s="173">
        <v>1</v>
      </c>
      <c r="E738" s="383">
        <v>100</v>
      </c>
      <c r="F738" s="376">
        <f t="shared" si="27"/>
        <v>100</v>
      </c>
    </row>
    <row r="739" spans="1:6">
      <c r="A739" s="201">
        <v>6.2</v>
      </c>
      <c r="B739" s="202" t="s">
        <v>1041</v>
      </c>
      <c r="C739" s="204"/>
      <c r="D739" s="203"/>
      <c r="E739" s="379"/>
      <c r="F739" s="387">
        <f>SUM(F740:F754)</f>
        <v>4964.0821500000002</v>
      </c>
    </row>
    <row r="740" spans="1:6">
      <c r="A740" s="96"/>
      <c r="B740" s="6" t="s">
        <v>148</v>
      </c>
      <c r="C740" s="98"/>
      <c r="D740" s="119"/>
      <c r="E740" s="449"/>
      <c r="F740" s="382"/>
    </row>
    <row r="741" spans="1:6">
      <c r="A741" s="96"/>
      <c r="B741" s="170" t="s">
        <v>510</v>
      </c>
      <c r="C741" s="169"/>
      <c r="D741" s="166"/>
      <c r="E741" s="388"/>
      <c r="F741" s="388"/>
    </row>
    <row r="742" spans="1:6">
      <c r="A742" s="21" t="s">
        <v>1042</v>
      </c>
      <c r="B742" s="165" t="s">
        <v>512</v>
      </c>
      <c r="C742" s="167" t="s">
        <v>429</v>
      </c>
      <c r="D742" s="166">
        <v>2.0381399999999998</v>
      </c>
      <c r="E742" s="383">
        <v>360</v>
      </c>
      <c r="F742" s="376">
        <f t="shared" ref="F742:F754" si="28">D742*E742</f>
        <v>733.73039999999992</v>
      </c>
    </row>
    <row r="743" spans="1:6">
      <c r="A743" s="21" t="s">
        <v>1043</v>
      </c>
      <c r="B743" s="165" t="s">
        <v>514</v>
      </c>
      <c r="C743" s="167" t="s">
        <v>429</v>
      </c>
      <c r="D743" s="166">
        <v>0.75172499999999987</v>
      </c>
      <c r="E743" s="383">
        <v>360</v>
      </c>
      <c r="F743" s="376">
        <f t="shared" si="28"/>
        <v>270.62099999999992</v>
      </c>
    </row>
    <row r="744" spans="1:6">
      <c r="B744" s="168" t="s">
        <v>154</v>
      </c>
      <c r="C744" s="169"/>
      <c r="D744" s="166"/>
      <c r="E744" s="385"/>
      <c r="F744" s="376"/>
    </row>
    <row r="745" spans="1:6" ht="27.6">
      <c r="A745" s="206"/>
      <c r="B745" s="170" t="s">
        <v>155</v>
      </c>
      <c r="C745" s="169"/>
      <c r="D745" s="166"/>
      <c r="E745" s="385"/>
      <c r="F745" s="376"/>
    </row>
    <row r="746" spans="1:6">
      <c r="A746" s="21" t="s">
        <v>1044</v>
      </c>
      <c r="B746" s="165" t="s">
        <v>471</v>
      </c>
      <c r="C746" s="169" t="s">
        <v>122</v>
      </c>
      <c r="D746" s="166">
        <v>116.92</v>
      </c>
      <c r="E746" s="383">
        <v>1.5</v>
      </c>
      <c r="F746" s="376">
        <f t="shared" si="28"/>
        <v>175.38</v>
      </c>
    </row>
    <row r="747" spans="1:6">
      <c r="A747" s="21" t="s">
        <v>1045</v>
      </c>
      <c r="B747" s="165" t="s">
        <v>475</v>
      </c>
      <c r="C747" s="169" t="s">
        <v>122</v>
      </c>
      <c r="D747" s="166">
        <v>316.03010000000006</v>
      </c>
      <c r="E747" s="383">
        <v>2.5</v>
      </c>
      <c r="F747" s="376">
        <f t="shared" si="28"/>
        <v>790.0752500000001</v>
      </c>
    </row>
    <row r="748" spans="1:6">
      <c r="B748" s="168" t="s">
        <v>160</v>
      </c>
      <c r="C748" s="169"/>
      <c r="D748" s="166"/>
      <c r="E748" s="385"/>
      <c r="F748" s="376"/>
    </row>
    <row r="749" spans="1:6">
      <c r="A749" s="96"/>
      <c r="B749" s="170" t="s">
        <v>161</v>
      </c>
      <c r="C749" s="169"/>
      <c r="D749" s="166"/>
      <c r="E749" s="385"/>
      <c r="F749" s="376"/>
    </row>
    <row r="750" spans="1:6">
      <c r="A750" s="21" t="s">
        <v>1046</v>
      </c>
      <c r="B750" s="165" t="s">
        <v>163</v>
      </c>
      <c r="C750" s="167" t="s">
        <v>424</v>
      </c>
      <c r="D750" s="166">
        <v>29.34</v>
      </c>
      <c r="E750" s="383">
        <v>8</v>
      </c>
      <c r="F750" s="376">
        <f t="shared" si="28"/>
        <v>234.72</v>
      </c>
    </row>
    <row r="751" spans="1:6">
      <c r="A751" s="21" t="s">
        <v>1047</v>
      </c>
      <c r="B751" s="165" t="s">
        <v>153</v>
      </c>
      <c r="C751" s="167" t="s">
        <v>424</v>
      </c>
      <c r="D751" s="166">
        <v>20.045999999999999</v>
      </c>
      <c r="E751" s="383">
        <v>8</v>
      </c>
      <c r="F751" s="376">
        <f t="shared" si="28"/>
        <v>160.36799999999999</v>
      </c>
    </row>
    <row r="752" spans="1:6">
      <c r="B752" s="171" t="s">
        <v>519</v>
      </c>
      <c r="C752" s="169"/>
      <c r="D752" s="166"/>
      <c r="E752" s="385"/>
      <c r="F752" s="376"/>
    </row>
    <row r="753" spans="1:6" ht="27.6">
      <c r="A753" s="96"/>
      <c r="B753" s="170" t="s">
        <v>374</v>
      </c>
      <c r="C753" s="169"/>
      <c r="D753" s="166"/>
      <c r="E753" s="385"/>
      <c r="F753" s="376"/>
    </row>
    <row r="754" spans="1:6">
      <c r="A754" s="21" t="s">
        <v>1048</v>
      </c>
      <c r="B754" s="165" t="s">
        <v>521</v>
      </c>
      <c r="C754" s="167" t="s">
        <v>424</v>
      </c>
      <c r="D754" s="166">
        <v>74.262500000000003</v>
      </c>
      <c r="E754" s="383">
        <v>35</v>
      </c>
      <c r="F754" s="376">
        <f t="shared" si="28"/>
        <v>2599.1875</v>
      </c>
    </row>
    <row r="755" spans="1:6">
      <c r="A755" s="201">
        <v>6.3</v>
      </c>
      <c r="B755" s="202" t="s">
        <v>174</v>
      </c>
      <c r="C755" s="204"/>
      <c r="D755" s="203"/>
      <c r="E755" s="379"/>
      <c r="F755" s="387">
        <f>SUM(F756:F772)</f>
        <v>4127.7749999999996</v>
      </c>
    </row>
    <row r="756" spans="1:6" ht="43.2">
      <c r="A756" s="206"/>
      <c r="B756" s="176" t="s">
        <v>523</v>
      </c>
      <c r="C756" s="167" t="s">
        <v>14</v>
      </c>
      <c r="D756" s="166"/>
      <c r="E756" s="388"/>
      <c r="F756" s="388"/>
    </row>
    <row r="757" spans="1:6">
      <c r="A757" s="96"/>
      <c r="B757" s="168" t="s">
        <v>524</v>
      </c>
      <c r="C757" s="167"/>
      <c r="D757" s="166"/>
      <c r="E757" s="388"/>
      <c r="F757" s="385"/>
    </row>
    <row r="758" spans="1:6" ht="55.2">
      <c r="A758" s="206"/>
      <c r="B758" s="170" t="s">
        <v>176</v>
      </c>
      <c r="C758" s="169"/>
      <c r="D758" s="166"/>
      <c r="E758" s="388"/>
      <c r="F758" s="388"/>
    </row>
    <row r="759" spans="1:6" ht="27.6">
      <c r="A759" s="21" t="s">
        <v>1049</v>
      </c>
      <c r="B759" s="165" t="s">
        <v>526</v>
      </c>
      <c r="C759" s="167" t="s">
        <v>135</v>
      </c>
      <c r="D759" s="173">
        <v>62</v>
      </c>
      <c r="E759" s="383">
        <v>8</v>
      </c>
      <c r="F759" s="376">
        <f t="shared" ref="F759:F772" si="29">D759*E759</f>
        <v>496</v>
      </c>
    </row>
    <row r="760" spans="1:6">
      <c r="A760" s="21" t="s">
        <v>1050</v>
      </c>
      <c r="B760" s="165" t="s">
        <v>528</v>
      </c>
      <c r="C760" s="167" t="s">
        <v>529</v>
      </c>
      <c r="D760" s="173">
        <v>20</v>
      </c>
      <c r="E760" s="383">
        <v>10</v>
      </c>
      <c r="F760" s="376">
        <f t="shared" si="29"/>
        <v>200</v>
      </c>
    </row>
    <row r="761" spans="1:6">
      <c r="A761" s="21" t="s">
        <v>1051</v>
      </c>
      <c r="B761" s="165" t="s">
        <v>531</v>
      </c>
      <c r="C761" s="167" t="s">
        <v>529</v>
      </c>
      <c r="D761" s="173">
        <v>20</v>
      </c>
      <c r="E761" s="383">
        <v>10</v>
      </c>
      <c r="F761" s="376">
        <f t="shared" si="29"/>
        <v>200</v>
      </c>
    </row>
    <row r="762" spans="1:6" ht="27.6">
      <c r="A762" s="21" t="s">
        <v>1052</v>
      </c>
      <c r="B762" s="165" t="s">
        <v>533</v>
      </c>
      <c r="C762" s="167" t="s">
        <v>135</v>
      </c>
      <c r="D762" s="173">
        <v>18.8</v>
      </c>
      <c r="E762" s="383">
        <v>8</v>
      </c>
      <c r="F762" s="376">
        <f t="shared" si="29"/>
        <v>150.4</v>
      </c>
    </row>
    <row r="763" spans="1:6">
      <c r="B763" s="168" t="s">
        <v>192</v>
      </c>
      <c r="C763" s="167"/>
      <c r="D763" s="173"/>
      <c r="E763" s="385"/>
      <c r="F763" s="376"/>
    </row>
    <row r="764" spans="1:6" ht="41.4">
      <c r="A764" s="21" t="s">
        <v>1053</v>
      </c>
      <c r="B764" s="165" t="s">
        <v>194</v>
      </c>
      <c r="C764" s="167" t="s">
        <v>424</v>
      </c>
      <c r="D764" s="173">
        <v>36.425000000000004</v>
      </c>
      <c r="E764" s="383">
        <v>15</v>
      </c>
      <c r="F764" s="376">
        <f t="shared" si="29"/>
        <v>546.37500000000011</v>
      </c>
    </row>
    <row r="765" spans="1:6">
      <c r="B765" s="168" t="s">
        <v>535</v>
      </c>
      <c r="C765" s="169"/>
      <c r="D765" s="166"/>
      <c r="E765" s="385"/>
      <c r="F765" s="376"/>
    </row>
    <row r="766" spans="1:6">
      <c r="A766" s="49"/>
      <c r="B766" s="170" t="s">
        <v>202</v>
      </c>
      <c r="C766" s="169"/>
      <c r="D766" s="166"/>
      <c r="E766" s="385"/>
      <c r="F766" s="376"/>
    </row>
    <row r="767" spans="1:6">
      <c r="A767" s="21" t="s">
        <v>1054</v>
      </c>
      <c r="B767" s="165" t="s">
        <v>537</v>
      </c>
      <c r="C767" s="167" t="s">
        <v>135</v>
      </c>
      <c r="D767" s="166">
        <v>15.5</v>
      </c>
      <c r="E767" s="385">
        <v>10</v>
      </c>
      <c r="F767" s="376">
        <f t="shared" si="29"/>
        <v>155</v>
      </c>
    </row>
    <row r="768" spans="1:6">
      <c r="A768" s="21" t="s">
        <v>1055</v>
      </c>
      <c r="B768" s="165" t="s">
        <v>539</v>
      </c>
      <c r="C768" s="167" t="s">
        <v>529</v>
      </c>
      <c r="D768" s="166">
        <v>2</v>
      </c>
      <c r="E768" s="385">
        <v>8</v>
      </c>
      <c r="F768" s="376">
        <f t="shared" si="29"/>
        <v>16</v>
      </c>
    </row>
    <row r="769" spans="1:6">
      <c r="A769" s="21" t="s">
        <v>1056</v>
      </c>
      <c r="B769" s="165" t="s">
        <v>541</v>
      </c>
      <c r="C769" s="169" t="s">
        <v>209</v>
      </c>
      <c r="D769" s="166">
        <v>1</v>
      </c>
      <c r="E769" s="385">
        <v>450</v>
      </c>
      <c r="F769" s="376">
        <f t="shared" si="29"/>
        <v>450</v>
      </c>
    </row>
    <row r="770" spans="1:6" ht="27.6">
      <c r="A770" s="21" t="s">
        <v>1057</v>
      </c>
      <c r="B770" s="165" t="s">
        <v>213</v>
      </c>
      <c r="C770" s="169" t="s">
        <v>209</v>
      </c>
      <c r="D770" s="166">
        <v>1</v>
      </c>
      <c r="E770" s="385">
        <v>1200</v>
      </c>
      <c r="F770" s="376">
        <f t="shared" si="29"/>
        <v>1200</v>
      </c>
    </row>
    <row r="771" spans="1:6">
      <c r="A771" s="21" t="s">
        <v>1058</v>
      </c>
      <c r="B771" s="165" t="s">
        <v>211</v>
      </c>
      <c r="C771" s="169" t="s">
        <v>209</v>
      </c>
      <c r="D771" s="166">
        <v>1</v>
      </c>
      <c r="E771" s="385">
        <v>600</v>
      </c>
      <c r="F771" s="376">
        <f t="shared" si="29"/>
        <v>600</v>
      </c>
    </row>
    <row r="772" spans="1:6">
      <c r="A772" s="21" t="s">
        <v>1059</v>
      </c>
      <c r="B772" s="165" t="s">
        <v>545</v>
      </c>
      <c r="C772" s="169" t="s">
        <v>135</v>
      </c>
      <c r="D772" s="166">
        <v>22.8</v>
      </c>
      <c r="E772" s="385">
        <v>5</v>
      </c>
      <c r="F772" s="376">
        <f t="shared" si="29"/>
        <v>114</v>
      </c>
    </row>
    <row r="773" spans="1:6">
      <c r="A773" s="201">
        <v>6.4</v>
      </c>
      <c r="B773" s="202" t="s">
        <v>1060</v>
      </c>
      <c r="C773" s="204"/>
      <c r="D773" s="203"/>
      <c r="E773" s="379"/>
      <c r="F773" s="387">
        <f>SUM(F774:F798)</f>
        <v>7139.0064999999995</v>
      </c>
    </row>
    <row r="774" spans="1:6">
      <c r="A774" s="207"/>
      <c r="B774" s="209" t="s">
        <v>547</v>
      </c>
      <c r="C774" s="98"/>
      <c r="D774" s="119"/>
      <c r="E774" s="389"/>
      <c r="F774" s="382"/>
    </row>
    <row r="775" spans="1:6" ht="43.2">
      <c r="A775" s="206"/>
      <c r="B775" s="176" t="s">
        <v>216</v>
      </c>
      <c r="C775" s="169"/>
      <c r="D775" s="166"/>
      <c r="E775" s="388"/>
      <c r="F775" s="388"/>
    </row>
    <row r="776" spans="1:6" ht="55.2">
      <c r="A776" s="98" t="s">
        <v>1061</v>
      </c>
      <c r="B776" s="165" t="s">
        <v>549</v>
      </c>
      <c r="C776" s="167" t="s">
        <v>529</v>
      </c>
      <c r="D776" s="166">
        <v>2</v>
      </c>
      <c r="E776" s="385">
        <v>280</v>
      </c>
      <c r="F776" s="376">
        <f t="shared" ref="F776:F798" si="30">D776*E776</f>
        <v>560</v>
      </c>
    </row>
    <row r="777" spans="1:6" ht="55.2">
      <c r="A777" s="98" t="s">
        <v>1062</v>
      </c>
      <c r="B777" s="165" t="s">
        <v>551</v>
      </c>
      <c r="C777" s="167" t="s">
        <v>529</v>
      </c>
      <c r="D777" s="166">
        <v>1</v>
      </c>
      <c r="E777" s="385">
        <v>300</v>
      </c>
      <c r="F777" s="376">
        <f t="shared" si="30"/>
        <v>300</v>
      </c>
    </row>
    <row r="778" spans="1:6" ht="55.2">
      <c r="A778" s="98" t="s">
        <v>1063</v>
      </c>
      <c r="B778" s="165" t="s">
        <v>553</v>
      </c>
      <c r="C778" s="167" t="s">
        <v>529</v>
      </c>
      <c r="D778" s="166">
        <v>1</v>
      </c>
      <c r="E778" s="385">
        <v>200</v>
      </c>
      <c r="F778" s="376">
        <f t="shared" si="30"/>
        <v>200</v>
      </c>
    </row>
    <row r="779" spans="1:6">
      <c r="B779" s="171" t="s">
        <v>554</v>
      </c>
      <c r="C779" s="169"/>
      <c r="D779" s="166"/>
      <c r="E779" s="385"/>
      <c r="F779" s="376"/>
    </row>
    <row r="780" spans="1:6" ht="27.6">
      <c r="A780" s="98" t="s">
        <v>1064</v>
      </c>
      <c r="B780" s="165" t="s">
        <v>556</v>
      </c>
      <c r="C780" s="167" t="s">
        <v>529</v>
      </c>
      <c r="D780" s="166">
        <v>3</v>
      </c>
      <c r="E780" s="383">
        <v>120</v>
      </c>
      <c r="F780" s="376">
        <f t="shared" si="30"/>
        <v>360</v>
      </c>
    </row>
    <row r="781" spans="1:6">
      <c r="B781" s="168" t="s">
        <v>557</v>
      </c>
      <c r="C781" s="169"/>
      <c r="D781" s="166"/>
      <c r="E781" s="385"/>
      <c r="F781" s="376"/>
    </row>
    <row r="782" spans="1:6">
      <c r="A782" s="21"/>
      <c r="B782" s="168" t="s">
        <v>232</v>
      </c>
      <c r="C782" s="169"/>
      <c r="D782" s="166"/>
      <c r="E782" s="385"/>
      <c r="F782" s="376"/>
    </row>
    <row r="783" spans="1:6">
      <c r="A783" s="210"/>
      <c r="B783" s="170" t="s">
        <v>233</v>
      </c>
      <c r="C783" s="167"/>
      <c r="D783" s="166"/>
      <c r="E783" s="385"/>
      <c r="F783" s="376"/>
    </row>
    <row r="784" spans="1:6">
      <c r="A784" s="98" t="s">
        <v>1065</v>
      </c>
      <c r="B784" s="165" t="s">
        <v>559</v>
      </c>
      <c r="C784" s="167" t="s">
        <v>424</v>
      </c>
      <c r="D784" s="173">
        <v>40.311499999999995</v>
      </c>
      <c r="E784" s="383">
        <v>15</v>
      </c>
      <c r="F784" s="376">
        <f t="shared" si="30"/>
        <v>604.6724999999999</v>
      </c>
    </row>
    <row r="785" spans="1:6">
      <c r="B785" s="168" t="s">
        <v>242</v>
      </c>
      <c r="C785" s="167"/>
      <c r="D785" s="166"/>
      <c r="E785" s="385"/>
      <c r="F785" s="376"/>
    </row>
    <row r="786" spans="1:6" ht="28.8">
      <c r="A786" s="21"/>
      <c r="B786" s="176" t="s">
        <v>560</v>
      </c>
      <c r="C786" s="167"/>
      <c r="D786" s="166"/>
      <c r="E786" s="385"/>
      <c r="F786" s="376"/>
    </row>
    <row r="787" spans="1:6">
      <c r="A787" s="98" t="s">
        <v>1066</v>
      </c>
      <c r="B787" s="165" t="s">
        <v>562</v>
      </c>
      <c r="C787" s="167" t="s">
        <v>424</v>
      </c>
      <c r="D787" s="166">
        <v>88.725999999999999</v>
      </c>
      <c r="E787" s="383">
        <v>15</v>
      </c>
      <c r="F787" s="376">
        <f t="shared" si="30"/>
        <v>1330.8899999999999</v>
      </c>
    </row>
    <row r="788" spans="1:6">
      <c r="A788" s="98" t="s">
        <v>1067</v>
      </c>
      <c r="B788" s="165" t="s">
        <v>564</v>
      </c>
      <c r="C788" s="167" t="s">
        <v>424</v>
      </c>
      <c r="D788" s="166">
        <v>46.308</v>
      </c>
      <c r="E788" s="383">
        <v>15</v>
      </c>
      <c r="F788" s="376">
        <f t="shared" si="30"/>
        <v>694.62</v>
      </c>
    </row>
    <row r="789" spans="1:6" ht="27.6">
      <c r="A789" s="98" t="s">
        <v>1068</v>
      </c>
      <c r="B789" s="165" t="s">
        <v>566</v>
      </c>
      <c r="C789" s="167" t="s">
        <v>424</v>
      </c>
      <c r="D789" s="166">
        <v>5.4779999999999998</v>
      </c>
      <c r="E789" s="383">
        <v>8</v>
      </c>
      <c r="F789" s="376">
        <f t="shared" si="30"/>
        <v>43.823999999999998</v>
      </c>
    </row>
    <row r="790" spans="1:6">
      <c r="B790" s="168" t="s">
        <v>567</v>
      </c>
      <c r="C790" s="169"/>
      <c r="D790" s="166"/>
      <c r="E790" s="385"/>
      <c r="F790" s="376"/>
    </row>
    <row r="791" spans="1:6">
      <c r="A791" s="98" t="s">
        <v>1069</v>
      </c>
      <c r="B791" s="165" t="s">
        <v>569</v>
      </c>
      <c r="C791" s="169" t="s">
        <v>529</v>
      </c>
      <c r="D791" s="173">
        <v>1</v>
      </c>
      <c r="E791" s="385">
        <v>120</v>
      </c>
      <c r="F791" s="376">
        <f t="shared" si="30"/>
        <v>120</v>
      </c>
    </row>
    <row r="792" spans="1:6">
      <c r="B792" s="171" t="s">
        <v>570</v>
      </c>
      <c r="C792" s="169"/>
      <c r="D792" s="166"/>
      <c r="E792" s="385"/>
      <c r="F792" s="376"/>
    </row>
    <row r="793" spans="1:6" ht="27.6">
      <c r="A793" s="98" t="s">
        <v>1070</v>
      </c>
      <c r="B793" s="165" t="s">
        <v>572</v>
      </c>
      <c r="C793" s="169" t="s">
        <v>529</v>
      </c>
      <c r="D793" s="166">
        <v>1</v>
      </c>
      <c r="E793" s="385">
        <v>400</v>
      </c>
      <c r="F793" s="376">
        <f t="shared" si="30"/>
        <v>400</v>
      </c>
    </row>
    <row r="794" spans="1:6" ht="27.6">
      <c r="A794" s="98" t="s">
        <v>1071</v>
      </c>
      <c r="B794" s="165" t="s">
        <v>1072</v>
      </c>
      <c r="C794" s="169" t="s">
        <v>209</v>
      </c>
      <c r="D794" s="166">
        <v>1</v>
      </c>
      <c r="E794" s="385">
        <v>1500</v>
      </c>
      <c r="F794" s="376">
        <f t="shared" si="30"/>
        <v>1500</v>
      </c>
    </row>
    <row r="795" spans="1:6" ht="27.6">
      <c r="A795" s="98" t="s">
        <v>1073</v>
      </c>
      <c r="B795" s="165" t="s">
        <v>574</v>
      </c>
      <c r="C795" s="169" t="s">
        <v>209</v>
      </c>
      <c r="D795" s="166">
        <v>1</v>
      </c>
      <c r="E795" s="385">
        <v>600</v>
      </c>
      <c r="F795" s="376">
        <f t="shared" si="30"/>
        <v>600</v>
      </c>
    </row>
    <row r="796" spans="1:6">
      <c r="A796" s="98" t="s">
        <v>1074</v>
      </c>
      <c r="B796" s="165" t="s">
        <v>576</v>
      </c>
      <c r="C796" s="169" t="s">
        <v>529</v>
      </c>
      <c r="D796" s="166">
        <v>2</v>
      </c>
      <c r="E796" s="385">
        <v>60</v>
      </c>
      <c r="F796" s="376">
        <f t="shared" si="30"/>
        <v>120</v>
      </c>
    </row>
    <row r="797" spans="1:6">
      <c r="A797" s="98" t="s">
        <v>1075</v>
      </c>
      <c r="B797" s="174" t="s">
        <v>578</v>
      </c>
      <c r="C797" s="169" t="s">
        <v>579</v>
      </c>
      <c r="D797" s="166">
        <v>1</v>
      </c>
      <c r="E797" s="385">
        <v>200</v>
      </c>
      <c r="F797" s="376">
        <f t="shared" si="30"/>
        <v>200</v>
      </c>
    </row>
    <row r="798" spans="1:6">
      <c r="A798" s="98" t="s">
        <v>1076</v>
      </c>
      <c r="B798" s="174" t="s">
        <v>581</v>
      </c>
      <c r="C798" s="169" t="s">
        <v>582</v>
      </c>
      <c r="D798" s="166">
        <v>3</v>
      </c>
      <c r="E798" s="385">
        <v>35</v>
      </c>
      <c r="F798" s="376">
        <f t="shared" si="30"/>
        <v>105</v>
      </c>
    </row>
    <row r="799" spans="1:6">
      <c r="A799" s="196"/>
      <c r="B799" s="196" t="s">
        <v>1077</v>
      </c>
      <c r="C799" s="301"/>
      <c r="D799" s="300"/>
      <c r="E799" s="302"/>
      <c r="F799" s="303"/>
    </row>
    <row r="800" spans="1:6">
      <c r="A800" s="196"/>
      <c r="B800" s="941" t="s">
        <v>2</v>
      </c>
      <c r="C800" s="942"/>
      <c r="D800" s="942"/>
      <c r="E800" s="943"/>
      <c r="F800" s="328" t="s">
        <v>1078</v>
      </c>
    </row>
    <row r="801" spans="1:6">
      <c r="A801" s="304" t="str">
        <f>A6</f>
        <v>BILL No. 1</v>
      </c>
      <c r="B801" s="305" t="str">
        <f>B6</f>
        <v>PRELIMINARIES (for all sites combined)</v>
      </c>
      <c r="C801" s="306" t="s">
        <v>1079</v>
      </c>
      <c r="D801" s="119">
        <f>C6</f>
        <v>1</v>
      </c>
      <c r="E801" s="307">
        <f>F6</f>
        <v>35000</v>
      </c>
      <c r="F801" s="40">
        <f t="shared" ref="F801:F806" si="31">E801*D801</f>
        <v>35000</v>
      </c>
    </row>
    <row r="802" spans="1:6">
      <c r="A802" s="308" t="str">
        <f>A35</f>
        <v>BILL No. 2</v>
      </c>
      <c r="B802" s="305" t="str">
        <f>B35</f>
        <v>BoQ FOR CONSTRUCTION OF PRIMARY HEALTH CARE UNIT AT GOLBANY</v>
      </c>
      <c r="C802" s="306" t="s">
        <v>1079</v>
      </c>
      <c r="D802" s="119">
        <v>1</v>
      </c>
      <c r="E802" s="307">
        <f>F35</f>
        <v>112358.52149999997</v>
      </c>
      <c r="F802" s="40">
        <f t="shared" si="31"/>
        <v>112358.52149999997</v>
      </c>
    </row>
    <row r="803" spans="1:6" ht="33" customHeight="1">
      <c r="A803" s="308" t="str">
        <f>A251</f>
        <v>BILL No. 3</v>
      </c>
      <c r="B803" s="305" t="str">
        <f>B251</f>
        <v>BoQ FOR CONSTRUCTION OF 1 BLOCK OF 3 STANCES LATRINE WITH WASHROOM  AT GOLBANY PHCU, GOLBANY PS &amp; GOLLO PS</v>
      </c>
      <c r="C803" s="306" t="s">
        <v>1079</v>
      </c>
      <c r="D803" s="119">
        <v>3</v>
      </c>
      <c r="E803" s="307">
        <f>F251</f>
        <v>33984.718099999998</v>
      </c>
      <c r="F803" s="40">
        <f t="shared" si="31"/>
        <v>101954.15429999999</v>
      </c>
    </row>
    <row r="804" spans="1:6">
      <c r="A804" s="308" t="str">
        <f>A366</f>
        <v>BILL No. 4</v>
      </c>
      <c r="B804" s="305" t="str">
        <f>B366</f>
        <v>BOQ  FOR CONSTRUCTION OF INCINERATOR, ASH PIT AND SHADE  AT GOLBANY</v>
      </c>
      <c r="C804" s="306" t="s">
        <v>1079</v>
      </c>
      <c r="D804" s="119">
        <v>1</v>
      </c>
      <c r="E804" s="307">
        <f>F366</f>
        <v>5986.5268000000015</v>
      </c>
      <c r="F804" s="40">
        <f t="shared" si="31"/>
        <v>5986.5268000000015</v>
      </c>
    </row>
    <row r="805" spans="1:6" ht="29.25" customHeight="1">
      <c r="A805" s="308" t="str">
        <f>A493</f>
        <v>BILL No. 5</v>
      </c>
      <c r="B805" s="305" t="str">
        <f>B493</f>
        <v>BOQ FOR CONSTRUCTION OF 1 BLOCK OF 4-CLASSROOMS (BLACK COTTON SOIL) AT GOLBANY  AND GOLO PRIMARY SCHOOL</v>
      </c>
      <c r="C805" s="306" t="s">
        <v>1079</v>
      </c>
      <c r="D805" s="119">
        <v>2</v>
      </c>
      <c r="E805" s="307">
        <f>F493</f>
        <v>184991.33083383332</v>
      </c>
      <c r="F805" s="40">
        <f t="shared" si="31"/>
        <v>369982.66166766663</v>
      </c>
    </row>
    <row r="806" spans="1:6" ht="30" customHeight="1">
      <c r="A806" s="308" t="str">
        <f>A682</f>
        <v>BILL No. 6</v>
      </c>
      <c r="B806" s="305" t="str">
        <f>B682</f>
        <v>BoQ FOR CONSTRUCTION OF 1 BLOCK OF 3 STANCES  LATRINE WITH  URINAL AT GOLBANY  AND GOLLO PRIMARY SCHOOL</v>
      </c>
      <c r="C806" s="306" t="s">
        <v>1079</v>
      </c>
      <c r="D806" s="119">
        <v>2</v>
      </c>
      <c r="E806" s="307">
        <f>F682</f>
        <v>32805.219650000006</v>
      </c>
      <c r="F806" s="40">
        <f t="shared" si="31"/>
        <v>65610.439300000013</v>
      </c>
    </row>
    <row r="807" spans="1:6">
      <c r="A807" s="313"/>
      <c r="B807" s="313"/>
      <c r="C807" s="945" t="s">
        <v>1080</v>
      </c>
      <c r="D807" s="945"/>
      <c r="E807" s="945"/>
      <c r="F807" s="314">
        <f>SUM(F801:F806)</f>
        <v>690892.30356766656</v>
      </c>
    </row>
  </sheetData>
  <protectedRanges>
    <protectedRange sqref="E765 E772" name="UnitCosts_1_1_1_2"/>
    <protectedRange sqref="E766:E771" name="UnitCosts_2_1_1_2"/>
    <protectedRange sqref="E789" name="UnitCosts_1_2_1_2"/>
    <protectedRange sqref="E728:E729" name="UnitCosts_1_3_1_2"/>
  </protectedRanges>
  <mergeCells count="6">
    <mergeCell ref="A1:F1"/>
    <mergeCell ref="A2:F2"/>
    <mergeCell ref="B3:E3"/>
    <mergeCell ref="B4:E4"/>
    <mergeCell ref="C807:E807"/>
    <mergeCell ref="B800:E800"/>
  </mergeCells>
  <phoneticPr fontId="11" type="noConversion"/>
  <pageMargins left="0.7" right="0.7" top="0.75" bottom="0.75" header="0.3" footer="0.3"/>
  <pageSetup paperSize="9" scale="55" fitToHeight="0" orientation="portrait" r:id="rId1"/>
  <headerFooter>
    <oddHeader>&amp;C&amp;F</oddHeader>
    <oddFooter>&amp;L&amp;A&amp;C&amp;P of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6D5EA-74F3-44F3-AA10-7059A72DA1AD}">
  <dimension ref="A1:G1109"/>
  <sheetViews>
    <sheetView tabSelected="1" view="pageBreakPreview" zoomScaleNormal="100" zoomScaleSheetLayoutView="100" workbookViewId="0">
      <selection activeCell="K1090" sqref="K1090"/>
    </sheetView>
  </sheetViews>
  <sheetFormatPr defaultColWidth="8.6640625" defaultRowHeight="13.8"/>
  <cols>
    <col min="1" max="1" width="13.44140625" style="12" bestFit="1" customWidth="1"/>
    <col min="2" max="2" width="74.6640625" style="12" customWidth="1"/>
    <col min="3" max="3" width="11.44140625" style="309" bestFit="1" customWidth="1"/>
    <col min="4" max="4" width="9.6640625" style="310" bestFit="1" customWidth="1"/>
    <col min="5" max="5" width="13.6640625" style="311" bestFit="1" customWidth="1"/>
    <col min="6" max="6" width="18.88671875" style="312" bestFit="1" customWidth="1"/>
    <col min="7" max="16384" width="8.6640625" style="12"/>
  </cols>
  <sheetData>
    <row r="1" spans="1:6" ht="32.25" customHeight="1">
      <c r="A1" s="950" t="s">
        <v>0</v>
      </c>
      <c r="B1" s="951"/>
      <c r="C1" s="951"/>
      <c r="D1" s="951"/>
      <c r="E1" s="951"/>
      <c r="F1" s="951"/>
    </row>
    <row r="2" spans="1:6" ht="21.75" customHeight="1">
      <c r="A2" s="950" t="s">
        <v>1</v>
      </c>
      <c r="B2" s="951"/>
      <c r="C2" s="951"/>
      <c r="D2" s="951"/>
      <c r="E2" s="951"/>
      <c r="F2" s="951"/>
    </row>
    <row r="3" spans="1:6" ht="78.75" customHeight="1">
      <c r="A3" s="499"/>
      <c r="B3" s="952" t="s">
        <v>1906</v>
      </c>
      <c r="C3" s="952"/>
      <c r="D3" s="952"/>
      <c r="E3" s="952"/>
      <c r="F3" s="500" t="s">
        <v>1296</v>
      </c>
    </row>
    <row r="4" spans="1:6" ht="31.5" customHeight="1">
      <c r="A4" s="501"/>
      <c r="B4" s="953" t="s">
        <v>4</v>
      </c>
      <c r="C4" s="953"/>
      <c r="D4" s="953"/>
      <c r="E4" s="953"/>
      <c r="F4" s="502"/>
    </row>
    <row r="5" spans="1:6" ht="27.6">
      <c r="A5" s="585"/>
      <c r="B5" s="586" t="s">
        <v>5</v>
      </c>
      <c r="C5" s="587" t="s">
        <v>6</v>
      </c>
      <c r="D5" s="587" t="s">
        <v>7</v>
      </c>
      <c r="E5" s="503" t="s">
        <v>8</v>
      </c>
      <c r="F5" s="862" t="s">
        <v>9</v>
      </c>
    </row>
    <row r="6" spans="1:6">
      <c r="A6" s="588" t="s">
        <v>10</v>
      </c>
      <c r="B6" s="589" t="s">
        <v>1612</v>
      </c>
      <c r="C6" s="590">
        <v>1</v>
      </c>
      <c r="D6" s="591"/>
      <c r="E6" s="487"/>
      <c r="F6" s="863">
        <f>SUM(F7:F34)/2</f>
        <v>0</v>
      </c>
    </row>
    <row r="7" spans="1:6">
      <c r="A7" s="592"/>
      <c r="B7" s="593" t="s">
        <v>12</v>
      </c>
      <c r="C7" s="594"/>
      <c r="D7" s="595"/>
      <c r="E7" s="488"/>
      <c r="F7" s="864"/>
    </row>
    <row r="8" spans="1:6" ht="43.2">
      <c r="A8" s="596"/>
      <c r="B8" s="597" t="s">
        <v>13</v>
      </c>
      <c r="C8" s="598" t="s">
        <v>14</v>
      </c>
      <c r="D8" s="595"/>
      <c r="E8" s="488"/>
      <c r="F8" s="864"/>
    </row>
    <row r="9" spans="1:6" ht="27.6">
      <c r="A9" s="599"/>
      <c r="B9" s="600" t="s">
        <v>15</v>
      </c>
      <c r="C9" s="598" t="s">
        <v>14</v>
      </c>
      <c r="D9" s="601"/>
      <c r="E9" s="488"/>
      <c r="F9" s="864"/>
    </row>
    <row r="10" spans="1:6" ht="55.2">
      <c r="A10" s="599"/>
      <c r="B10" s="600" t="s">
        <v>16</v>
      </c>
      <c r="C10" s="598" t="s">
        <v>14</v>
      </c>
      <c r="D10" s="601"/>
      <c r="E10" s="488"/>
      <c r="F10" s="864"/>
    </row>
    <row r="11" spans="1:6" ht="41.4">
      <c r="A11" s="599"/>
      <c r="B11" s="600" t="s">
        <v>17</v>
      </c>
      <c r="C11" s="598" t="s">
        <v>14</v>
      </c>
      <c r="D11" s="601"/>
      <c r="E11" s="488"/>
      <c r="F11" s="864"/>
    </row>
    <row r="12" spans="1:6">
      <c r="A12" s="602">
        <v>1.1000000000000001</v>
      </c>
      <c r="B12" s="603" t="s">
        <v>18</v>
      </c>
      <c r="C12" s="604"/>
      <c r="D12" s="605"/>
      <c r="E12" s="504"/>
      <c r="F12" s="865">
        <f>SUM(F13:F18)</f>
        <v>0</v>
      </c>
    </row>
    <row r="13" spans="1:6" ht="27.6">
      <c r="A13" s="599" t="s">
        <v>19</v>
      </c>
      <c r="B13" s="451" t="s">
        <v>20</v>
      </c>
      <c r="C13" s="606" t="s">
        <v>21</v>
      </c>
      <c r="D13" s="607">
        <v>1</v>
      </c>
      <c r="E13" s="489"/>
      <c r="F13" s="866">
        <f>E13*D13</f>
        <v>0</v>
      </c>
    </row>
    <row r="14" spans="1:6" ht="82.8">
      <c r="A14" s="599" t="s">
        <v>22</v>
      </c>
      <c r="B14" s="451" t="s">
        <v>23</v>
      </c>
      <c r="C14" s="608" t="s">
        <v>21</v>
      </c>
      <c r="D14" s="598">
        <v>1</v>
      </c>
      <c r="E14" s="489"/>
      <c r="F14" s="866">
        <f t="shared" ref="F14:F15" si="0">E14*D14</f>
        <v>0</v>
      </c>
    </row>
    <row r="15" spans="1:6" ht="27.6">
      <c r="A15" s="599" t="s">
        <v>24</v>
      </c>
      <c r="B15" s="451" t="s">
        <v>25</v>
      </c>
      <c r="C15" s="608" t="s">
        <v>21</v>
      </c>
      <c r="D15" s="595">
        <v>1</v>
      </c>
      <c r="E15" s="489"/>
      <c r="F15" s="866">
        <f t="shared" si="0"/>
        <v>0</v>
      </c>
    </row>
    <row r="16" spans="1:6">
      <c r="A16" s="599"/>
      <c r="B16" s="451" t="s">
        <v>26</v>
      </c>
      <c r="C16" s="608"/>
      <c r="D16" s="595"/>
      <c r="E16" s="489"/>
      <c r="F16" s="866"/>
    </row>
    <row r="17" spans="1:6" ht="27.6">
      <c r="A17" s="599" t="s">
        <v>27</v>
      </c>
      <c r="B17" s="451" t="s">
        <v>1775</v>
      </c>
      <c r="C17" s="608" t="s">
        <v>29</v>
      </c>
      <c r="D17" s="594">
        <v>10</v>
      </c>
      <c r="E17" s="489"/>
      <c r="F17" s="866">
        <f t="shared" ref="F17" si="1">E17*D17</f>
        <v>0</v>
      </c>
    </row>
    <row r="18" spans="1:6" ht="82.8">
      <c r="A18" s="599" t="s">
        <v>30</v>
      </c>
      <c r="B18" s="451" t="s">
        <v>1776</v>
      </c>
      <c r="C18" s="608" t="s">
        <v>29</v>
      </c>
      <c r="D18" s="598">
        <v>2</v>
      </c>
      <c r="E18" s="489"/>
      <c r="F18" s="866">
        <f>E18*D18</f>
        <v>0</v>
      </c>
    </row>
    <row r="19" spans="1:6">
      <c r="A19" s="602">
        <v>1.2</v>
      </c>
      <c r="B19" s="603" t="s">
        <v>32</v>
      </c>
      <c r="C19" s="604"/>
      <c r="D19" s="605" t="s">
        <v>33</v>
      </c>
      <c r="E19" s="504"/>
      <c r="F19" s="865">
        <f>SUM(F20:F24)</f>
        <v>0</v>
      </c>
    </row>
    <row r="20" spans="1:6" ht="82.8">
      <c r="A20" s="599" t="s">
        <v>1082</v>
      </c>
      <c r="B20" s="451" t="s">
        <v>35</v>
      </c>
      <c r="C20" s="608" t="s">
        <v>21</v>
      </c>
      <c r="D20" s="596">
        <v>1</v>
      </c>
      <c r="E20" s="489"/>
      <c r="F20" s="866">
        <f>E20*D20</f>
        <v>0</v>
      </c>
    </row>
    <row r="21" spans="1:6" ht="55.2">
      <c r="A21" s="599" t="s">
        <v>1083</v>
      </c>
      <c r="B21" s="451" t="s">
        <v>37</v>
      </c>
      <c r="C21" s="608" t="s">
        <v>21</v>
      </c>
      <c r="D21" s="596">
        <v>1</v>
      </c>
      <c r="E21" s="489"/>
      <c r="F21" s="866">
        <f t="shared" ref="F21:F26" si="2">E21*D21</f>
        <v>0</v>
      </c>
    </row>
    <row r="22" spans="1:6" ht="27.6">
      <c r="A22" s="599" t="s">
        <v>1090</v>
      </c>
      <c r="B22" s="451" t="s">
        <v>39</v>
      </c>
      <c r="C22" s="608" t="s">
        <v>21</v>
      </c>
      <c r="D22" s="596">
        <v>1</v>
      </c>
      <c r="E22" s="489"/>
      <c r="F22" s="866">
        <f t="shared" si="2"/>
        <v>0</v>
      </c>
    </row>
    <row r="23" spans="1:6" ht="82.8">
      <c r="A23" s="599" t="s">
        <v>1091</v>
      </c>
      <c r="B23" s="451" t="s">
        <v>41</v>
      </c>
      <c r="C23" s="608" t="s">
        <v>21</v>
      </c>
      <c r="D23" s="596">
        <v>1</v>
      </c>
      <c r="E23" s="489"/>
      <c r="F23" s="866">
        <f t="shared" si="2"/>
        <v>0</v>
      </c>
    </row>
    <row r="24" spans="1:6" ht="69">
      <c r="A24" s="599" t="s">
        <v>1092</v>
      </c>
      <c r="B24" s="451" t="s">
        <v>43</v>
      </c>
      <c r="C24" s="608" t="s">
        <v>21</v>
      </c>
      <c r="D24" s="596">
        <v>1</v>
      </c>
      <c r="E24" s="489"/>
      <c r="F24" s="866">
        <f t="shared" si="2"/>
        <v>0</v>
      </c>
    </row>
    <row r="25" spans="1:6">
      <c r="A25" s="602">
        <v>1.3</v>
      </c>
      <c r="B25" s="603" t="s">
        <v>44</v>
      </c>
      <c r="C25" s="604"/>
      <c r="D25" s="605" t="s">
        <v>33</v>
      </c>
      <c r="E25" s="504"/>
      <c r="F25" s="865">
        <f>SUM(F26)</f>
        <v>0</v>
      </c>
    </row>
    <row r="26" spans="1:6" ht="110.4">
      <c r="A26" s="599" t="s">
        <v>1084</v>
      </c>
      <c r="B26" s="451" t="s">
        <v>46</v>
      </c>
      <c r="C26" s="608" t="s">
        <v>21</v>
      </c>
      <c r="D26" s="596">
        <v>1</v>
      </c>
      <c r="E26" s="489"/>
      <c r="F26" s="866">
        <f t="shared" si="2"/>
        <v>0</v>
      </c>
    </row>
    <row r="27" spans="1:6">
      <c r="A27" s="602">
        <v>1.4</v>
      </c>
      <c r="B27" s="603" t="s">
        <v>47</v>
      </c>
      <c r="C27" s="604"/>
      <c r="D27" s="605"/>
      <c r="E27" s="504"/>
      <c r="F27" s="865">
        <f>SUM(F28:F34)</f>
        <v>0</v>
      </c>
    </row>
    <row r="28" spans="1:6" ht="82.8">
      <c r="A28" s="599"/>
      <c r="B28" s="609" t="s">
        <v>48</v>
      </c>
      <c r="C28" s="610"/>
      <c r="D28" s="610" t="s">
        <v>33</v>
      </c>
      <c r="E28" s="490"/>
      <c r="F28" s="867"/>
    </row>
    <row r="29" spans="1:6" ht="41.4">
      <c r="A29" s="599" t="s">
        <v>1085</v>
      </c>
      <c r="B29" s="611" t="s">
        <v>50</v>
      </c>
      <c r="C29" s="610" t="s">
        <v>21</v>
      </c>
      <c r="D29" s="596">
        <v>1</v>
      </c>
      <c r="E29" s="489"/>
      <c r="F29" s="867">
        <f>E29*D29</f>
        <v>0</v>
      </c>
    </row>
    <row r="30" spans="1:6" ht="96.6">
      <c r="A30" s="599" t="s">
        <v>1086</v>
      </c>
      <c r="B30" s="451" t="s">
        <v>1777</v>
      </c>
      <c r="C30" s="608" t="s">
        <v>21</v>
      </c>
      <c r="D30" s="596">
        <v>1</v>
      </c>
      <c r="E30" s="489"/>
      <c r="F30" s="867">
        <f t="shared" ref="F30:F34" si="3">E30*D30</f>
        <v>0</v>
      </c>
    </row>
    <row r="31" spans="1:6" ht="27.6">
      <c r="A31" s="599" t="s">
        <v>1087</v>
      </c>
      <c r="B31" s="451" t="s">
        <v>54</v>
      </c>
      <c r="C31" s="608" t="s">
        <v>21</v>
      </c>
      <c r="D31" s="596">
        <v>1</v>
      </c>
      <c r="E31" s="489"/>
      <c r="F31" s="867">
        <f t="shared" si="3"/>
        <v>0</v>
      </c>
    </row>
    <row r="32" spans="1:6" ht="41.4">
      <c r="A32" s="599" t="s">
        <v>1088</v>
      </c>
      <c r="B32" s="451" t="s">
        <v>56</v>
      </c>
      <c r="C32" s="608" t="s">
        <v>21</v>
      </c>
      <c r="D32" s="596">
        <v>1</v>
      </c>
      <c r="E32" s="489"/>
      <c r="F32" s="867">
        <f t="shared" si="3"/>
        <v>0</v>
      </c>
    </row>
    <row r="33" spans="1:6" ht="27.6">
      <c r="A33" s="599" t="s">
        <v>1093</v>
      </c>
      <c r="B33" s="451" t="s">
        <v>58</v>
      </c>
      <c r="C33" s="608" t="s">
        <v>21</v>
      </c>
      <c r="D33" s="596">
        <v>1</v>
      </c>
      <c r="E33" s="489"/>
      <c r="F33" s="867">
        <f t="shared" si="3"/>
        <v>0</v>
      </c>
    </row>
    <row r="34" spans="1:6" ht="27.6">
      <c r="A34" s="599" t="s">
        <v>1094</v>
      </c>
      <c r="B34" s="451" t="s">
        <v>60</v>
      </c>
      <c r="C34" s="608" t="s">
        <v>61</v>
      </c>
      <c r="D34" s="596">
        <v>6</v>
      </c>
      <c r="E34" s="489"/>
      <c r="F34" s="867">
        <f t="shared" si="3"/>
        <v>0</v>
      </c>
    </row>
    <row r="35" spans="1:6" ht="27.6">
      <c r="A35" s="612" t="s">
        <v>62</v>
      </c>
      <c r="B35" s="613" t="s">
        <v>1613</v>
      </c>
      <c r="C35" s="614"/>
      <c r="D35" s="615"/>
      <c r="E35" s="491"/>
      <c r="F35" s="868">
        <f>SUM(F36:F97)/2</f>
        <v>0</v>
      </c>
    </row>
    <row r="36" spans="1:6">
      <c r="A36" s="602">
        <v>2.1</v>
      </c>
      <c r="B36" s="603" t="s">
        <v>64</v>
      </c>
      <c r="C36" s="604"/>
      <c r="D36" s="605"/>
      <c r="E36" s="504"/>
      <c r="F36" s="865">
        <f>SUM(F38:F67)</f>
        <v>0</v>
      </c>
    </row>
    <row r="37" spans="1:6" ht="14.4">
      <c r="A37" s="616"/>
      <c r="B37" s="617" t="s">
        <v>1123</v>
      </c>
      <c r="C37" s="618"/>
      <c r="D37" s="619"/>
      <c r="E37" s="505"/>
      <c r="F37" s="869"/>
    </row>
    <row r="38" spans="1:6" ht="27.6">
      <c r="A38" s="620" t="s">
        <v>66</v>
      </c>
      <c r="B38" s="621" t="s">
        <v>1299</v>
      </c>
      <c r="C38" s="622">
        <v>260</v>
      </c>
      <c r="D38" s="623" t="s">
        <v>424</v>
      </c>
      <c r="E38" s="506"/>
      <c r="F38" s="870">
        <f>E38*C38</f>
        <v>0</v>
      </c>
    </row>
    <row r="39" spans="1:6" ht="27.6">
      <c r="A39" s="620" t="s">
        <v>69</v>
      </c>
      <c r="B39" s="621" t="s">
        <v>1300</v>
      </c>
      <c r="C39" s="622">
        <v>132</v>
      </c>
      <c r="D39" s="623" t="s">
        <v>429</v>
      </c>
      <c r="E39" s="506"/>
      <c r="F39" s="870">
        <f t="shared" ref="F39:F46" si="4">E39*C39</f>
        <v>0</v>
      </c>
    </row>
    <row r="40" spans="1:6">
      <c r="A40" s="620" t="s">
        <v>72</v>
      </c>
      <c r="B40" s="621" t="s">
        <v>1301</v>
      </c>
      <c r="C40" s="622">
        <v>4.8000000000000007</v>
      </c>
      <c r="D40" s="623" t="s">
        <v>429</v>
      </c>
      <c r="E40" s="506"/>
      <c r="F40" s="870">
        <f t="shared" si="4"/>
        <v>0</v>
      </c>
    </row>
    <row r="41" spans="1:6">
      <c r="A41" s="623" t="s">
        <v>75</v>
      </c>
      <c r="B41" s="621" t="s">
        <v>1302</v>
      </c>
      <c r="C41" s="622">
        <v>2.16</v>
      </c>
      <c r="D41" s="623" t="s">
        <v>429</v>
      </c>
      <c r="E41" s="506"/>
      <c r="F41" s="870">
        <f t="shared" si="4"/>
        <v>0</v>
      </c>
    </row>
    <row r="42" spans="1:6">
      <c r="A42" s="623" t="s">
        <v>77</v>
      </c>
      <c r="B42" s="621" t="s">
        <v>1303</v>
      </c>
      <c r="C42" s="622">
        <v>88.000000000000014</v>
      </c>
      <c r="D42" s="623" t="s">
        <v>429</v>
      </c>
      <c r="E42" s="506"/>
      <c r="F42" s="870">
        <f t="shared" si="4"/>
        <v>0</v>
      </c>
    </row>
    <row r="43" spans="1:6" ht="14.4">
      <c r="A43" s="623"/>
      <c r="B43" s="624" t="s">
        <v>594</v>
      </c>
      <c r="C43" s="625"/>
      <c r="D43" s="623"/>
      <c r="E43" s="507"/>
      <c r="F43" s="870"/>
    </row>
    <row r="44" spans="1:6">
      <c r="A44" s="623" t="s">
        <v>79</v>
      </c>
      <c r="B44" s="626" t="s">
        <v>89</v>
      </c>
      <c r="C44" s="622">
        <v>50.959999999999994</v>
      </c>
      <c r="D44" s="623" t="s">
        <v>429</v>
      </c>
      <c r="E44" s="506"/>
      <c r="F44" s="870">
        <f t="shared" si="4"/>
        <v>0</v>
      </c>
    </row>
    <row r="45" spans="1:6" ht="14.4">
      <c r="A45" s="623"/>
      <c r="B45" s="624" t="s">
        <v>604</v>
      </c>
      <c r="C45" s="622"/>
      <c r="D45" s="623"/>
      <c r="E45" s="506"/>
      <c r="F45" s="870"/>
    </row>
    <row r="46" spans="1:6" ht="27.6">
      <c r="A46" s="623" t="s">
        <v>85</v>
      </c>
      <c r="B46" s="621" t="s">
        <v>1304</v>
      </c>
      <c r="C46" s="622">
        <v>395</v>
      </c>
      <c r="D46" s="623" t="s">
        <v>135</v>
      </c>
      <c r="E46" s="506"/>
      <c r="F46" s="870">
        <f t="shared" si="4"/>
        <v>0</v>
      </c>
    </row>
    <row r="47" spans="1:6" ht="14.4">
      <c r="A47" s="623"/>
      <c r="B47" s="627" t="s">
        <v>105</v>
      </c>
      <c r="C47" s="625"/>
      <c r="D47" s="628"/>
      <c r="E47" s="508"/>
      <c r="F47" s="870"/>
    </row>
    <row r="48" spans="1:6">
      <c r="A48" s="623"/>
      <c r="B48" s="629" t="s">
        <v>1305</v>
      </c>
      <c r="C48" s="625"/>
      <c r="D48" s="628"/>
      <c r="E48" s="508"/>
      <c r="F48" s="870"/>
    </row>
    <row r="49" spans="1:6">
      <c r="A49" s="623" t="s">
        <v>88</v>
      </c>
      <c r="B49" s="621" t="s">
        <v>1306</v>
      </c>
      <c r="C49" s="625">
        <v>12</v>
      </c>
      <c r="D49" s="628" t="s">
        <v>429</v>
      </c>
      <c r="E49" s="507"/>
      <c r="F49" s="870">
        <f t="shared" ref="F49:F50" si="5">E49*C49</f>
        <v>0</v>
      </c>
    </row>
    <row r="50" spans="1:6">
      <c r="A50" s="623" t="s">
        <v>91</v>
      </c>
      <c r="B50" s="630" t="s">
        <v>1307</v>
      </c>
      <c r="C50" s="625">
        <v>1.3920000000000001</v>
      </c>
      <c r="D50" s="628" t="s">
        <v>429</v>
      </c>
      <c r="E50" s="509"/>
      <c r="F50" s="870">
        <f t="shared" si="5"/>
        <v>0</v>
      </c>
    </row>
    <row r="51" spans="1:6" ht="14.4">
      <c r="A51" s="623"/>
      <c r="B51" s="631" t="s">
        <v>1308</v>
      </c>
      <c r="C51" s="625"/>
      <c r="D51" s="628"/>
      <c r="E51" s="509"/>
      <c r="F51" s="870"/>
    </row>
    <row r="52" spans="1:6">
      <c r="A52" s="623" t="s">
        <v>93</v>
      </c>
      <c r="B52" s="630" t="s">
        <v>1309</v>
      </c>
      <c r="C52" s="625">
        <v>53.568000000000005</v>
      </c>
      <c r="D52" s="628" t="s">
        <v>429</v>
      </c>
      <c r="E52" s="509"/>
      <c r="F52" s="870">
        <f t="shared" ref="F52:F54" si="6">E52*C52</f>
        <v>0</v>
      </c>
    </row>
    <row r="53" spans="1:6" ht="27.6">
      <c r="A53" s="623" t="s">
        <v>95</v>
      </c>
      <c r="B53" s="630" t="s">
        <v>1310</v>
      </c>
      <c r="C53" s="625">
        <v>1.7280000000000004</v>
      </c>
      <c r="D53" s="628" t="s">
        <v>429</v>
      </c>
      <c r="E53" s="509"/>
      <c r="F53" s="870">
        <f t="shared" si="6"/>
        <v>0</v>
      </c>
    </row>
    <row r="54" spans="1:6">
      <c r="A54" s="623" t="s">
        <v>98</v>
      </c>
      <c r="B54" s="630" t="s">
        <v>1311</v>
      </c>
      <c r="C54" s="625">
        <v>16</v>
      </c>
      <c r="D54" s="628" t="s">
        <v>429</v>
      </c>
      <c r="E54" s="509"/>
      <c r="F54" s="870">
        <f t="shared" si="6"/>
        <v>0</v>
      </c>
    </row>
    <row r="55" spans="1:6" ht="14.4">
      <c r="A55" s="623"/>
      <c r="B55" s="632" t="s">
        <v>1312</v>
      </c>
      <c r="C55" s="625"/>
      <c r="D55" s="628"/>
      <c r="E55" s="508"/>
      <c r="F55" s="870"/>
    </row>
    <row r="56" spans="1:6" ht="27.6">
      <c r="A56" s="623"/>
      <c r="B56" s="633" t="s">
        <v>812</v>
      </c>
      <c r="C56" s="625"/>
      <c r="D56" s="628"/>
      <c r="E56" s="509"/>
      <c r="F56" s="870"/>
    </row>
    <row r="57" spans="1:6">
      <c r="A57" s="623" t="s">
        <v>101</v>
      </c>
      <c r="B57" s="634" t="s">
        <v>814</v>
      </c>
      <c r="C57" s="625">
        <v>878.95333333333303</v>
      </c>
      <c r="D57" s="628" t="s">
        <v>122</v>
      </c>
      <c r="E57" s="509"/>
      <c r="F57" s="870">
        <f t="shared" ref="F57:F58" si="7">E57*C57</f>
        <v>0</v>
      </c>
    </row>
    <row r="58" spans="1:6">
      <c r="A58" s="623" t="s">
        <v>103</v>
      </c>
      <c r="B58" s="635" t="s">
        <v>818</v>
      </c>
      <c r="C58" s="625">
        <v>2006.9510399999997</v>
      </c>
      <c r="D58" s="628" t="s">
        <v>122</v>
      </c>
      <c r="E58" s="509"/>
      <c r="F58" s="870">
        <f t="shared" si="7"/>
        <v>0</v>
      </c>
    </row>
    <row r="59" spans="1:6" ht="14.4">
      <c r="A59" s="623"/>
      <c r="B59" s="636" t="s">
        <v>481</v>
      </c>
      <c r="C59" s="625"/>
      <c r="D59" s="628"/>
      <c r="E59" s="509"/>
      <c r="F59" s="870"/>
    </row>
    <row r="60" spans="1:6">
      <c r="A60" s="623" t="s">
        <v>107</v>
      </c>
      <c r="B60" s="621" t="s">
        <v>1313</v>
      </c>
      <c r="C60" s="622">
        <v>198.4</v>
      </c>
      <c r="D60" s="637" t="s">
        <v>424</v>
      </c>
      <c r="E60" s="510"/>
      <c r="F60" s="870">
        <f t="shared" ref="F60:F61" si="8">E60*C60</f>
        <v>0</v>
      </c>
    </row>
    <row r="61" spans="1:6">
      <c r="A61" s="623" t="s">
        <v>110</v>
      </c>
      <c r="B61" s="638" t="s">
        <v>1314</v>
      </c>
      <c r="C61" s="639">
        <v>162</v>
      </c>
      <c r="D61" s="639" t="s">
        <v>424</v>
      </c>
      <c r="E61" s="511"/>
      <c r="F61" s="870">
        <f t="shared" si="8"/>
        <v>0</v>
      </c>
    </row>
    <row r="62" spans="1:6" ht="14.4">
      <c r="A62" s="623"/>
      <c r="B62" s="624" t="s">
        <v>830</v>
      </c>
      <c r="C62" s="622"/>
      <c r="D62" s="637"/>
      <c r="E62" s="510"/>
      <c r="F62" s="870"/>
    </row>
    <row r="63" spans="1:6" ht="69">
      <c r="A63" s="623" t="s">
        <v>112</v>
      </c>
      <c r="B63" s="621" t="s">
        <v>1558</v>
      </c>
      <c r="C63" s="622">
        <v>212.8</v>
      </c>
      <c r="D63" s="623" t="s">
        <v>1315</v>
      </c>
      <c r="E63" s="506"/>
      <c r="F63" s="870">
        <f t="shared" ref="F63:F64" si="9">E63*C63</f>
        <v>0</v>
      </c>
    </row>
    <row r="64" spans="1:6">
      <c r="A64" s="623" t="s">
        <v>114</v>
      </c>
      <c r="B64" s="466" t="s">
        <v>1316</v>
      </c>
      <c r="C64" s="622">
        <v>60</v>
      </c>
      <c r="D64" s="623" t="s">
        <v>135</v>
      </c>
      <c r="E64" s="506"/>
      <c r="F64" s="870">
        <f t="shared" si="9"/>
        <v>0</v>
      </c>
    </row>
    <row r="65" spans="1:6" ht="14.4">
      <c r="A65" s="623"/>
      <c r="B65" s="624" t="s">
        <v>836</v>
      </c>
      <c r="C65" s="625"/>
      <c r="D65" s="623"/>
      <c r="E65" s="507"/>
      <c r="F65" s="870"/>
    </row>
    <row r="66" spans="1:6">
      <c r="A66" s="623" t="s">
        <v>116</v>
      </c>
      <c r="B66" s="621" t="s">
        <v>838</v>
      </c>
      <c r="C66" s="622">
        <v>212.8</v>
      </c>
      <c r="D66" s="640" t="s">
        <v>424</v>
      </c>
      <c r="E66" s="506"/>
      <c r="F66" s="870">
        <f t="shared" ref="F66:F67" si="10">E66*C66</f>
        <v>0</v>
      </c>
    </row>
    <row r="67" spans="1:6" ht="27.6">
      <c r="A67" s="623" t="s">
        <v>120</v>
      </c>
      <c r="B67" s="621" t="s">
        <v>840</v>
      </c>
      <c r="C67" s="622">
        <v>212.8</v>
      </c>
      <c r="D67" s="640" t="s">
        <v>424</v>
      </c>
      <c r="E67" s="506"/>
      <c r="F67" s="870">
        <f t="shared" si="10"/>
        <v>0</v>
      </c>
    </row>
    <row r="68" spans="1:6">
      <c r="A68" s="641">
        <v>2.2000000000000002</v>
      </c>
      <c r="B68" s="642" t="s">
        <v>1317</v>
      </c>
      <c r="C68" s="643"/>
      <c r="D68" s="644"/>
      <c r="E68" s="512"/>
      <c r="F68" s="871">
        <f>SUM(F70:F81)</f>
        <v>0</v>
      </c>
    </row>
    <row r="69" spans="1:6" ht="28.8">
      <c r="A69" s="645"/>
      <c r="B69" s="624" t="s">
        <v>1318</v>
      </c>
      <c r="C69" s="646"/>
      <c r="D69" s="647"/>
      <c r="E69" s="513"/>
      <c r="F69" s="872"/>
    </row>
    <row r="70" spans="1:6">
      <c r="A70" s="623" t="s">
        <v>150</v>
      </c>
      <c r="B70" s="621" t="s">
        <v>1319</v>
      </c>
      <c r="C70" s="622">
        <v>2.0160000000000005</v>
      </c>
      <c r="D70" s="640" t="s">
        <v>429</v>
      </c>
      <c r="E70" s="506"/>
      <c r="F70" s="870">
        <f t="shared" ref="F70:F71" si="11">E70*C70</f>
        <v>0</v>
      </c>
    </row>
    <row r="71" spans="1:6">
      <c r="A71" s="623" t="s">
        <v>152</v>
      </c>
      <c r="B71" s="621" t="s">
        <v>1320</v>
      </c>
      <c r="C71" s="622">
        <v>2.5200000000000005</v>
      </c>
      <c r="D71" s="640" t="s">
        <v>429</v>
      </c>
      <c r="E71" s="506"/>
      <c r="F71" s="870">
        <f t="shared" si="11"/>
        <v>0</v>
      </c>
    </row>
    <row r="72" spans="1:6" ht="14.4">
      <c r="A72" s="623"/>
      <c r="B72" s="632" t="s">
        <v>154</v>
      </c>
      <c r="C72" s="625"/>
      <c r="D72" s="628"/>
      <c r="E72" s="508"/>
      <c r="F72" s="873"/>
    </row>
    <row r="73" spans="1:6" ht="27.6">
      <c r="A73" s="623"/>
      <c r="B73" s="633" t="s">
        <v>812</v>
      </c>
      <c r="C73" s="625"/>
      <c r="D73" s="628"/>
      <c r="E73" s="509"/>
      <c r="F73" s="873"/>
    </row>
    <row r="74" spans="1:6">
      <c r="A74" s="623" t="s">
        <v>156</v>
      </c>
      <c r="B74" s="634" t="s">
        <v>814</v>
      </c>
      <c r="C74" s="625">
        <v>165.90000000000003</v>
      </c>
      <c r="D74" s="628" t="s">
        <v>122</v>
      </c>
      <c r="E74" s="509"/>
      <c r="F74" s="870">
        <f t="shared" ref="F74:F75" si="12">E74*C74</f>
        <v>0</v>
      </c>
    </row>
    <row r="75" spans="1:6">
      <c r="A75" s="623" t="s">
        <v>158</v>
      </c>
      <c r="B75" s="635" t="s">
        <v>818</v>
      </c>
      <c r="C75" s="625">
        <v>358.40224000000001</v>
      </c>
      <c r="D75" s="628" t="s">
        <v>122</v>
      </c>
      <c r="E75" s="509"/>
      <c r="F75" s="870">
        <f t="shared" si="12"/>
        <v>0</v>
      </c>
    </row>
    <row r="76" spans="1:6" ht="14.4">
      <c r="A76" s="623"/>
      <c r="B76" s="636" t="s">
        <v>481</v>
      </c>
      <c r="C76" s="625"/>
      <c r="D76" s="628"/>
      <c r="E76" s="509"/>
      <c r="F76" s="873"/>
    </row>
    <row r="77" spans="1:6">
      <c r="A77" s="623" t="s">
        <v>162</v>
      </c>
      <c r="B77" s="621" t="s">
        <v>1321</v>
      </c>
      <c r="C77" s="622">
        <v>70.56</v>
      </c>
      <c r="D77" s="637" t="s">
        <v>424</v>
      </c>
      <c r="E77" s="510"/>
      <c r="F77" s="870">
        <f t="shared" ref="F77" si="13">E77*C77</f>
        <v>0</v>
      </c>
    </row>
    <row r="78" spans="1:6" ht="14.4">
      <c r="A78" s="623" t="s">
        <v>1322</v>
      </c>
      <c r="B78" s="632" t="s">
        <v>519</v>
      </c>
      <c r="C78" s="625"/>
      <c r="D78" s="628"/>
      <c r="E78" s="508"/>
      <c r="F78" s="873"/>
    </row>
    <row r="79" spans="1:6" ht="27.6">
      <c r="A79" s="623" t="s">
        <v>164</v>
      </c>
      <c r="B79" s="626" t="s">
        <v>1323</v>
      </c>
      <c r="C79" s="625">
        <v>120</v>
      </c>
      <c r="D79" s="628" t="s">
        <v>424</v>
      </c>
      <c r="E79" s="508"/>
      <c r="F79" s="870">
        <f t="shared" ref="F79:F81" si="14">E79*C79</f>
        <v>0</v>
      </c>
    </row>
    <row r="80" spans="1:6" ht="69">
      <c r="A80" s="623" t="s">
        <v>166</v>
      </c>
      <c r="B80" s="621" t="s">
        <v>1558</v>
      </c>
      <c r="C80" s="622">
        <v>828.82</v>
      </c>
      <c r="D80" s="640" t="s">
        <v>424</v>
      </c>
      <c r="E80" s="506"/>
      <c r="F80" s="870">
        <f t="shared" si="14"/>
        <v>0</v>
      </c>
    </row>
    <row r="81" spans="1:6">
      <c r="A81" s="623" t="s">
        <v>1095</v>
      </c>
      <c r="B81" s="466" t="s">
        <v>1316</v>
      </c>
      <c r="C81" s="622">
        <v>19.600000000000001</v>
      </c>
      <c r="D81" s="640" t="s">
        <v>135</v>
      </c>
      <c r="E81" s="506"/>
      <c r="F81" s="870">
        <f t="shared" si="14"/>
        <v>0</v>
      </c>
    </row>
    <row r="82" spans="1:6">
      <c r="A82" s="641">
        <v>2.2999999999999998</v>
      </c>
      <c r="B82" s="642" t="s">
        <v>1324</v>
      </c>
      <c r="C82" s="643"/>
      <c r="D82" s="648"/>
      <c r="E82" s="512"/>
      <c r="F82" s="871">
        <f>SUM(F84:F90)</f>
        <v>0</v>
      </c>
    </row>
    <row r="83" spans="1:6" ht="41.4">
      <c r="A83" s="620"/>
      <c r="B83" s="649" t="s">
        <v>1325</v>
      </c>
      <c r="C83" s="650"/>
      <c r="D83" s="651"/>
      <c r="E83" s="514"/>
      <c r="F83" s="874"/>
    </row>
    <row r="84" spans="1:6" ht="96.6">
      <c r="A84" s="652" t="s">
        <v>171</v>
      </c>
      <c r="B84" s="653" t="s">
        <v>1326</v>
      </c>
      <c r="C84" s="654">
        <v>1</v>
      </c>
      <c r="D84" s="655" t="s">
        <v>529</v>
      </c>
      <c r="E84" s="516"/>
      <c r="F84" s="870">
        <f t="shared" ref="F84:F90" si="15">E84*C84</f>
        <v>0</v>
      </c>
    </row>
    <row r="85" spans="1:6" ht="41.4">
      <c r="A85" s="652" t="s">
        <v>172</v>
      </c>
      <c r="B85" s="653" t="s">
        <v>1327</v>
      </c>
      <c r="C85" s="654">
        <v>1</v>
      </c>
      <c r="D85" s="655" t="s">
        <v>529</v>
      </c>
      <c r="E85" s="516"/>
      <c r="F85" s="870">
        <f t="shared" si="15"/>
        <v>0</v>
      </c>
    </row>
    <row r="86" spans="1:6" ht="69">
      <c r="A86" s="652" t="s">
        <v>1096</v>
      </c>
      <c r="B86" s="656" t="s">
        <v>1328</v>
      </c>
      <c r="C86" s="625">
        <v>1</v>
      </c>
      <c r="D86" s="628" t="s">
        <v>21</v>
      </c>
      <c r="E86" s="509"/>
      <c r="F86" s="870">
        <f t="shared" si="15"/>
        <v>0</v>
      </c>
    </row>
    <row r="87" spans="1:6" ht="27.6">
      <c r="A87" s="652" t="s">
        <v>1097</v>
      </c>
      <c r="B87" s="657" t="s">
        <v>1329</v>
      </c>
      <c r="C87" s="654">
        <v>8.85</v>
      </c>
      <c r="D87" s="655" t="s">
        <v>135</v>
      </c>
      <c r="E87" s="516"/>
      <c r="F87" s="870">
        <f t="shared" si="15"/>
        <v>0</v>
      </c>
    </row>
    <row r="88" spans="1:6" ht="14.4">
      <c r="A88" s="652"/>
      <c r="B88" s="658" t="s">
        <v>1330</v>
      </c>
      <c r="C88" s="654"/>
      <c r="D88" s="655"/>
      <c r="E88" s="516"/>
      <c r="F88" s="870"/>
    </row>
    <row r="89" spans="1:6" ht="27.6">
      <c r="A89" s="652" t="s">
        <v>1338</v>
      </c>
      <c r="B89" s="659" t="s">
        <v>1099</v>
      </c>
      <c r="C89" s="654">
        <v>1200</v>
      </c>
      <c r="D89" s="655" t="s">
        <v>135</v>
      </c>
      <c r="E89" s="516"/>
      <c r="F89" s="870">
        <f t="shared" si="15"/>
        <v>0</v>
      </c>
    </row>
    <row r="90" spans="1:6" ht="55.2">
      <c r="A90" s="652" t="s">
        <v>1339</v>
      </c>
      <c r="B90" s="659" t="s">
        <v>1331</v>
      </c>
      <c r="C90" s="654">
        <v>237</v>
      </c>
      <c r="D90" s="655" t="s">
        <v>135</v>
      </c>
      <c r="E90" s="516"/>
      <c r="F90" s="870">
        <f t="shared" si="15"/>
        <v>0</v>
      </c>
    </row>
    <row r="91" spans="1:6">
      <c r="A91" s="660">
        <v>2.4</v>
      </c>
      <c r="B91" s="642" t="s">
        <v>231</v>
      </c>
      <c r="C91" s="643"/>
      <c r="D91" s="648"/>
      <c r="E91" s="512"/>
      <c r="F91" s="871">
        <f>SUM(F93:F97)</f>
        <v>0</v>
      </c>
    </row>
    <row r="92" spans="1:6">
      <c r="A92" s="483"/>
      <c r="B92" s="661" t="s">
        <v>1332</v>
      </c>
      <c r="C92" s="625"/>
      <c r="D92" s="662"/>
      <c r="E92" s="507"/>
      <c r="F92" s="875"/>
    </row>
    <row r="93" spans="1:6" ht="27.6">
      <c r="A93" s="623" t="s">
        <v>177</v>
      </c>
      <c r="B93" s="621" t="s">
        <v>1333</v>
      </c>
      <c r="C93" s="622">
        <v>118.5</v>
      </c>
      <c r="D93" s="640" t="s">
        <v>424</v>
      </c>
      <c r="E93" s="506"/>
      <c r="F93" s="870">
        <f t="shared" ref="F93:F97" si="16">E93*C93</f>
        <v>0</v>
      </c>
    </row>
    <row r="94" spans="1:6" ht="27.6">
      <c r="A94" s="623" t="s">
        <v>179</v>
      </c>
      <c r="B94" s="621" t="s">
        <v>1334</v>
      </c>
      <c r="C94" s="622">
        <v>118.5</v>
      </c>
      <c r="D94" s="640" t="s">
        <v>424</v>
      </c>
      <c r="E94" s="506"/>
      <c r="F94" s="870">
        <f t="shared" si="16"/>
        <v>0</v>
      </c>
    </row>
    <row r="95" spans="1:6" ht="27.6">
      <c r="A95" s="623" t="s">
        <v>181</v>
      </c>
      <c r="B95" s="621" t="s">
        <v>1335</v>
      </c>
      <c r="C95" s="622">
        <v>988.5</v>
      </c>
      <c r="D95" s="640" t="s">
        <v>424</v>
      </c>
      <c r="E95" s="506"/>
      <c r="F95" s="870">
        <f t="shared" si="16"/>
        <v>0</v>
      </c>
    </row>
    <row r="96" spans="1:6" ht="27.6">
      <c r="A96" s="623" t="s">
        <v>183</v>
      </c>
      <c r="B96" s="621" t="s">
        <v>1336</v>
      </c>
      <c r="C96" s="622">
        <v>988.5</v>
      </c>
      <c r="D96" s="640" t="s">
        <v>424</v>
      </c>
      <c r="E96" s="506"/>
      <c r="F96" s="870">
        <f t="shared" si="16"/>
        <v>0</v>
      </c>
    </row>
    <row r="97" spans="1:6" ht="27.6">
      <c r="A97" s="623" t="s">
        <v>185</v>
      </c>
      <c r="B97" s="663" t="s">
        <v>1337</v>
      </c>
      <c r="C97" s="622">
        <v>988.5</v>
      </c>
      <c r="D97" s="664" t="s">
        <v>424</v>
      </c>
      <c r="E97" s="517"/>
      <c r="F97" s="870">
        <f t="shared" si="16"/>
        <v>0</v>
      </c>
    </row>
    <row r="98" spans="1:6" ht="31.2">
      <c r="A98" s="665" t="s">
        <v>418</v>
      </c>
      <c r="B98" s="666" t="s">
        <v>1779</v>
      </c>
      <c r="C98" s="667"/>
      <c r="D98" s="612"/>
      <c r="E98" s="518"/>
      <c r="F98" s="876">
        <f>SUM(F99:F160)/2</f>
        <v>0</v>
      </c>
    </row>
    <row r="99" spans="1:6">
      <c r="A99" s="668">
        <v>3.1</v>
      </c>
      <c r="B99" s="669" t="s">
        <v>1453</v>
      </c>
      <c r="C99" s="670"/>
      <c r="D99" s="671"/>
      <c r="E99" s="519"/>
      <c r="F99" s="877">
        <f>SUM(F100)</f>
        <v>0</v>
      </c>
    </row>
    <row r="100" spans="1:6">
      <c r="A100" s="672" t="s">
        <v>422</v>
      </c>
      <c r="B100" s="673" t="s">
        <v>1454</v>
      </c>
      <c r="C100" s="674">
        <v>675.28399999999999</v>
      </c>
      <c r="D100" s="675" t="s">
        <v>424</v>
      </c>
      <c r="E100" s="520"/>
      <c r="F100" s="870">
        <f t="shared" ref="F100" si="17">E100*C100</f>
        <v>0</v>
      </c>
    </row>
    <row r="101" spans="1:6" ht="14.4">
      <c r="A101" s="676">
        <v>3.2</v>
      </c>
      <c r="B101" s="669" t="s">
        <v>1455</v>
      </c>
      <c r="C101" s="677"/>
      <c r="D101" s="678"/>
      <c r="E101" s="521"/>
      <c r="F101" s="877">
        <f>SUM(F102:F103)</f>
        <v>0</v>
      </c>
    </row>
    <row r="102" spans="1:6" ht="27.6">
      <c r="A102" s="672" t="s">
        <v>511</v>
      </c>
      <c r="B102" s="679" t="s">
        <v>1456</v>
      </c>
      <c r="C102" s="674">
        <v>4</v>
      </c>
      <c r="D102" s="619" t="s">
        <v>529</v>
      </c>
      <c r="E102" s="522"/>
      <c r="F102" s="870">
        <f t="shared" ref="F102:F103" si="18">E102*C102</f>
        <v>0</v>
      </c>
    </row>
    <row r="103" spans="1:6" ht="27.6">
      <c r="A103" s="672" t="s">
        <v>513</v>
      </c>
      <c r="B103" s="679" t="s">
        <v>1457</v>
      </c>
      <c r="C103" s="674">
        <v>20</v>
      </c>
      <c r="D103" s="619" t="s">
        <v>529</v>
      </c>
      <c r="E103" s="522"/>
      <c r="F103" s="870">
        <f t="shared" si="18"/>
        <v>0</v>
      </c>
    </row>
    <row r="104" spans="1:6">
      <c r="A104" s="668">
        <v>3.3</v>
      </c>
      <c r="B104" s="669" t="s">
        <v>1458</v>
      </c>
      <c r="C104" s="670"/>
      <c r="D104" s="671"/>
      <c r="E104" s="519"/>
      <c r="F104" s="877">
        <f>SUM(F107:F109)</f>
        <v>0</v>
      </c>
    </row>
    <row r="105" spans="1:6" ht="41.4">
      <c r="A105" s="672"/>
      <c r="B105" s="680" t="s">
        <v>1459</v>
      </c>
      <c r="C105" s="681"/>
      <c r="D105" s="619"/>
      <c r="E105" s="522"/>
      <c r="F105" s="878"/>
    </row>
    <row r="106" spans="1:6" ht="14.4">
      <c r="A106" s="672"/>
      <c r="B106" s="617" t="s">
        <v>1460</v>
      </c>
      <c r="C106" s="681"/>
      <c r="D106" s="619"/>
      <c r="E106" s="522"/>
      <c r="F106" s="878"/>
    </row>
    <row r="107" spans="1:6" ht="69">
      <c r="A107" s="672" t="s">
        <v>525</v>
      </c>
      <c r="B107" s="682" t="s">
        <v>1461</v>
      </c>
      <c r="C107" s="674">
        <v>4</v>
      </c>
      <c r="D107" s="683" t="s">
        <v>529</v>
      </c>
      <c r="E107" s="522"/>
      <c r="F107" s="870">
        <f t="shared" ref="F107" si="19">E107*C107</f>
        <v>0</v>
      </c>
    </row>
    <row r="108" spans="1:6" ht="14.4">
      <c r="A108" s="683"/>
      <c r="B108" s="617" t="s">
        <v>1452</v>
      </c>
      <c r="C108" s="674"/>
      <c r="D108" s="683"/>
      <c r="E108" s="522"/>
      <c r="F108" s="878"/>
    </row>
    <row r="109" spans="1:6" ht="96.6">
      <c r="A109" s="672" t="s">
        <v>527</v>
      </c>
      <c r="B109" s="682" t="s">
        <v>1462</v>
      </c>
      <c r="C109" s="674">
        <v>20</v>
      </c>
      <c r="D109" s="683" t="s">
        <v>529</v>
      </c>
      <c r="E109" s="523"/>
      <c r="F109" s="870">
        <f t="shared" ref="F109" si="20">E109*C109</f>
        <v>0</v>
      </c>
    </row>
    <row r="110" spans="1:6">
      <c r="A110" s="676">
        <v>3.4</v>
      </c>
      <c r="B110" s="684" t="s">
        <v>1463</v>
      </c>
      <c r="C110" s="670"/>
      <c r="D110" s="671"/>
      <c r="E110" s="524"/>
      <c r="F110" s="877">
        <f>SUM(F113:F136)</f>
        <v>0</v>
      </c>
    </row>
    <row r="111" spans="1:6" ht="82.8">
      <c r="A111" s="672"/>
      <c r="B111" s="462" t="s">
        <v>1464</v>
      </c>
      <c r="C111" s="674"/>
      <c r="D111" s="619"/>
      <c r="E111" s="492"/>
      <c r="F111" s="879"/>
    </row>
    <row r="112" spans="1:6" ht="14.4">
      <c r="A112" s="672"/>
      <c r="B112" s="617" t="s">
        <v>1465</v>
      </c>
      <c r="C112" s="674"/>
      <c r="D112" s="619"/>
      <c r="E112" s="492"/>
      <c r="F112" s="879"/>
    </row>
    <row r="113" spans="1:6">
      <c r="A113" s="672" t="s">
        <v>548</v>
      </c>
      <c r="B113" s="682" t="s">
        <v>1466</v>
      </c>
      <c r="C113" s="674">
        <v>9.128639999999999</v>
      </c>
      <c r="D113" s="619" t="s">
        <v>1509</v>
      </c>
      <c r="E113" s="492"/>
      <c r="F113" s="870">
        <f t="shared" ref="F113:F136" si="21">E113*C113</f>
        <v>0</v>
      </c>
    </row>
    <row r="114" spans="1:6">
      <c r="A114" s="672"/>
      <c r="B114" s="685" t="s">
        <v>519</v>
      </c>
      <c r="C114" s="674"/>
      <c r="D114" s="619"/>
      <c r="E114" s="492"/>
      <c r="F114" s="879"/>
    </row>
    <row r="115" spans="1:6">
      <c r="A115" s="672" t="s">
        <v>550</v>
      </c>
      <c r="B115" s="656" t="s">
        <v>1467</v>
      </c>
      <c r="C115" s="674">
        <v>8.0639999999999983</v>
      </c>
      <c r="D115" s="686" t="s">
        <v>424</v>
      </c>
      <c r="E115" s="492"/>
      <c r="F115" s="870">
        <f t="shared" si="21"/>
        <v>0</v>
      </c>
    </row>
    <row r="116" spans="1:6">
      <c r="A116" s="672" t="s">
        <v>552</v>
      </c>
      <c r="B116" s="656" t="s">
        <v>1468</v>
      </c>
      <c r="C116" s="674">
        <v>5.7131999999999987</v>
      </c>
      <c r="D116" s="686" t="s">
        <v>424</v>
      </c>
      <c r="E116" s="492"/>
      <c r="F116" s="870">
        <f t="shared" si="21"/>
        <v>0</v>
      </c>
    </row>
    <row r="117" spans="1:6">
      <c r="A117" s="672"/>
      <c r="B117" s="685" t="s">
        <v>765</v>
      </c>
      <c r="C117" s="674"/>
      <c r="D117" s="619"/>
      <c r="E117" s="492"/>
      <c r="F117" s="879"/>
    </row>
    <row r="118" spans="1:6">
      <c r="A118" s="672" t="s">
        <v>555</v>
      </c>
      <c r="B118" s="687" t="s">
        <v>1303</v>
      </c>
      <c r="C118" s="674">
        <v>1.6128</v>
      </c>
      <c r="D118" s="619" t="s">
        <v>1509</v>
      </c>
      <c r="E118" s="492"/>
      <c r="F118" s="870">
        <f t="shared" si="21"/>
        <v>0</v>
      </c>
    </row>
    <row r="119" spans="1:6">
      <c r="A119" s="672"/>
      <c r="B119" s="685" t="s">
        <v>594</v>
      </c>
      <c r="C119" s="674"/>
      <c r="D119" s="619"/>
      <c r="E119" s="492"/>
      <c r="F119" s="879"/>
    </row>
    <row r="120" spans="1:6">
      <c r="A120" s="672" t="s">
        <v>558</v>
      </c>
      <c r="B120" s="682" t="s">
        <v>89</v>
      </c>
      <c r="C120" s="674">
        <v>1.6128</v>
      </c>
      <c r="D120" s="619" t="s">
        <v>1509</v>
      </c>
      <c r="E120" s="492"/>
      <c r="F120" s="870">
        <f t="shared" si="21"/>
        <v>0</v>
      </c>
    </row>
    <row r="121" spans="1:6">
      <c r="A121" s="672"/>
      <c r="B121" s="685" t="s">
        <v>771</v>
      </c>
      <c r="C121" s="674"/>
      <c r="D121" s="619"/>
      <c r="E121" s="492"/>
      <c r="F121" s="879"/>
    </row>
    <row r="122" spans="1:6">
      <c r="A122" s="672" t="s">
        <v>561</v>
      </c>
      <c r="B122" s="682" t="s">
        <v>1469</v>
      </c>
      <c r="C122" s="674">
        <v>5.7053999999999991</v>
      </c>
      <c r="D122" s="619" t="s">
        <v>1509</v>
      </c>
      <c r="E122" s="492"/>
      <c r="F122" s="870">
        <f t="shared" si="21"/>
        <v>0</v>
      </c>
    </row>
    <row r="123" spans="1:6">
      <c r="A123" s="672"/>
      <c r="B123" s="685" t="s">
        <v>601</v>
      </c>
      <c r="C123" s="674"/>
      <c r="D123" s="619"/>
      <c r="E123" s="492"/>
      <c r="F123" s="879"/>
    </row>
    <row r="124" spans="1:6" ht="27.6">
      <c r="A124" s="672" t="s">
        <v>563</v>
      </c>
      <c r="B124" s="682" t="s">
        <v>778</v>
      </c>
      <c r="C124" s="674">
        <v>35.567999999999998</v>
      </c>
      <c r="D124" s="686" t="s">
        <v>424</v>
      </c>
      <c r="E124" s="492"/>
      <c r="F124" s="870">
        <f t="shared" si="21"/>
        <v>0</v>
      </c>
    </row>
    <row r="125" spans="1:6">
      <c r="A125" s="672"/>
      <c r="B125" s="685" t="s">
        <v>604</v>
      </c>
      <c r="C125" s="674"/>
      <c r="D125" s="619"/>
      <c r="E125" s="492"/>
      <c r="F125" s="879"/>
    </row>
    <row r="126" spans="1:6" ht="41.4">
      <c r="A126" s="672" t="s">
        <v>565</v>
      </c>
      <c r="B126" s="682" t="s">
        <v>1470</v>
      </c>
      <c r="C126" s="674">
        <v>18.196199999999994</v>
      </c>
      <c r="D126" s="686" t="s">
        <v>424</v>
      </c>
      <c r="E126" s="492"/>
      <c r="F126" s="870">
        <f t="shared" si="21"/>
        <v>0</v>
      </c>
    </row>
    <row r="127" spans="1:6">
      <c r="A127" s="672"/>
      <c r="B127" s="685" t="s">
        <v>1471</v>
      </c>
      <c r="C127" s="674"/>
      <c r="D127" s="619"/>
      <c r="E127" s="492"/>
      <c r="F127" s="879"/>
    </row>
    <row r="128" spans="1:6">
      <c r="A128" s="672" t="s">
        <v>568</v>
      </c>
      <c r="B128" s="682" t="s">
        <v>1472</v>
      </c>
      <c r="C128" s="674">
        <v>11.410799999999998</v>
      </c>
      <c r="D128" s="686" t="s">
        <v>424</v>
      </c>
      <c r="E128" s="492"/>
      <c r="F128" s="870">
        <f t="shared" si="21"/>
        <v>0</v>
      </c>
    </row>
    <row r="129" spans="1:6">
      <c r="A129" s="672"/>
      <c r="B129" s="685" t="s">
        <v>1473</v>
      </c>
      <c r="C129" s="674"/>
      <c r="D129" s="619"/>
      <c r="E129" s="492"/>
      <c r="F129" s="879"/>
    </row>
    <row r="130" spans="1:6">
      <c r="A130" s="672" t="s">
        <v>571</v>
      </c>
      <c r="B130" s="682" t="s">
        <v>1474</v>
      </c>
      <c r="C130" s="674">
        <v>1.1410799999999999</v>
      </c>
      <c r="D130" s="619" t="s">
        <v>1509</v>
      </c>
      <c r="E130" s="492"/>
      <c r="F130" s="870">
        <f t="shared" si="21"/>
        <v>0</v>
      </c>
    </row>
    <row r="131" spans="1:6">
      <c r="A131" s="672"/>
      <c r="B131" s="484" t="s">
        <v>1475</v>
      </c>
      <c r="C131" s="681"/>
      <c r="D131" s="683"/>
      <c r="E131" s="492"/>
      <c r="F131" s="879"/>
    </row>
    <row r="132" spans="1:6">
      <c r="A132" s="672" t="s">
        <v>573</v>
      </c>
      <c r="B132" s="462" t="s">
        <v>1476</v>
      </c>
      <c r="C132" s="681">
        <v>20.217999999999996</v>
      </c>
      <c r="D132" s="619" t="s">
        <v>135</v>
      </c>
      <c r="E132" s="492"/>
      <c r="F132" s="870">
        <f t="shared" si="21"/>
        <v>0</v>
      </c>
    </row>
    <row r="133" spans="1:6">
      <c r="A133" s="672"/>
      <c r="B133" s="484" t="s">
        <v>557</v>
      </c>
      <c r="C133" s="681"/>
      <c r="D133" s="619"/>
      <c r="E133" s="492"/>
      <c r="F133" s="879"/>
    </row>
    <row r="134" spans="1:6">
      <c r="A134" s="672" t="s">
        <v>575</v>
      </c>
      <c r="B134" s="682" t="s">
        <v>1477</v>
      </c>
      <c r="C134" s="681">
        <v>5.7131999999999987</v>
      </c>
      <c r="D134" s="686" t="s">
        <v>424</v>
      </c>
      <c r="E134" s="492"/>
      <c r="F134" s="870">
        <f t="shared" si="21"/>
        <v>0</v>
      </c>
    </row>
    <row r="135" spans="1:6">
      <c r="A135" s="672"/>
      <c r="B135" s="685" t="s">
        <v>1478</v>
      </c>
      <c r="C135" s="681"/>
      <c r="D135" s="619"/>
      <c r="E135" s="492"/>
      <c r="F135" s="879"/>
    </row>
    <row r="136" spans="1:6" ht="55.2">
      <c r="A136" s="672" t="s">
        <v>577</v>
      </c>
      <c r="B136" s="682" t="s">
        <v>1479</v>
      </c>
      <c r="C136" s="688">
        <v>19.017999999999997</v>
      </c>
      <c r="D136" s="461" t="s">
        <v>135</v>
      </c>
      <c r="E136" s="495"/>
      <c r="F136" s="870">
        <f t="shared" si="21"/>
        <v>0</v>
      </c>
    </row>
    <row r="137" spans="1:6">
      <c r="A137" s="668">
        <v>3.5</v>
      </c>
      <c r="B137" s="669" t="s">
        <v>1480</v>
      </c>
      <c r="C137" s="689"/>
      <c r="D137" s="690"/>
      <c r="E137" s="524"/>
      <c r="F137" s="880">
        <f>SUM(F139)</f>
        <v>0</v>
      </c>
    </row>
    <row r="138" spans="1:6">
      <c r="A138" s="672"/>
      <c r="B138" s="685" t="s">
        <v>1481</v>
      </c>
      <c r="C138" s="688"/>
      <c r="D138" s="461"/>
      <c r="E138" s="492"/>
      <c r="F138" s="879"/>
    </row>
    <row r="139" spans="1:6" ht="41.4">
      <c r="A139" s="672" t="s">
        <v>1482</v>
      </c>
      <c r="B139" s="483" t="s">
        <v>1483</v>
      </c>
      <c r="C139" s="688">
        <v>3.5324999999999998</v>
      </c>
      <c r="D139" s="472" t="s">
        <v>424</v>
      </c>
      <c r="E139" s="492"/>
      <c r="F139" s="870">
        <f t="shared" ref="F139" si="22">E139*C139</f>
        <v>0</v>
      </c>
    </row>
    <row r="140" spans="1:6">
      <c r="A140" s="668">
        <v>3.6</v>
      </c>
      <c r="B140" s="669" t="s">
        <v>1484</v>
      </c>
      <c r="C140" s="670"/>
      <c r="D140" s="671"/>
      <c r="E140" s="519"/>
      <c r="F140" s="877">
        <f>SUM(F143:F152)</f>
        <v>0</v>
      </c>
    </row>
    <row r="141" spans="1:6" ht="14.4">
      <c r="A141" s="672"/>
      <c r="B141" s="617" t="s">
        <v>1485</v>
      </c>
      <c r="C141" s="681"/>
      <c r="D141" s="619"/>
      <c r="E141" s="522"/>
      <c r="F141" s="878"/>
    </row>
    <row r="142" spans="1:6" ht="55.2">
      <c r="A142" s="672"/>
      <c r="B142" s="691" t="s">
        <v>1486</v>
      </c>
      <c r="C142" s="681"/>
      <c r="D142" s="619"/>
      <c r="E142" s="522"/>
      <c r="F142" s="878"/>
    </row>
    <row r="143" spans="1:6" ht="41.4">
      <c r="A143" s="672" t="s">
        <v>1487</v>
      </c>
      <c r="B143" s="682" t="s">
        <v>1510</v>
      </c>
      <c r="C143" s="674">
        <v>278.71600000000001</v>
      </c>
      <c r="D143" s="686" t="s">
        <v>424</v>
      </c>
      <c r="E143" s="522"/>
      <c r="F143" s="870">
        <f t="shared" ref="F143:F146" si="23">E143*C143</f>
        <v>0</v>
      </c>
    </row>
    <row r="144" spans="1:6" ht="27.6">
      <c r="A144" s="672" t="s">
        <v>1488</v>
      </c>
      <c r="B144" s="682" t="s">
        <v>1511</v>
      </c>
      <c r="C144" s="674">
        <v>360.10519999999997</v>
      </c>
      <c r="D144" s="686" t="s">
        <v>424</v>
      </c>
      <c r="E144" s="522"/>
      <c r="F144" s="870">
        <f t="shared" si="23"/>
        <v>0</v>
      </c>
    </row>
    <row r="145" spans="1:6" ht="14.4">
      <c r="A145" s="672"/>
      <c r="B145" s="617" t="s">
        <v>1489</v>
      </c>
      <c r="C145" s="674"/>
      <c r="D145" s="686"/>
      <c r="E145" s="522"/>
      <c r="F145" s="878"/>
    </row>
    <row r="146" spans="1:6">
      <c r="A146" s="672" t="s">
        <v>1490</v>
      </c>
      <c r="B146" s="682" t="s">
        <v>1491</v>
      </c>
      <c r="C146" s="674">
        <v>35.344000000000001</v>
      </c>
      <c r="D146" s="686" t="s">
        <v>424</v>
      </c>
      <c r="E146" s="522"/>
      <c r="F146" s="870">
        <f t="shared" si="23"/>
        <v>0</v>
      </c>
    </row>
    <row r="147" spans="1:6" ht="14.4">
      <c r="A147" s="672"/>
      <c r="B147" s="617" t="s">
        <v>1492</v>
      </c>
      <c r="C147" s="674"/>
      <c r="D147" s="686"/>
      <c r="E147" s="522"/>
      <c r="F147" s="878"/>
    </row>
    <row r="148" spans="1:6">
      <c r="A148" s="672" t="s">
        <v>1493</v>
      </c>
      <c r="B148" s="682" t="s">
        <v>1494</v>
      </c>
      <c r="C148" s="674">
        <v>15.256</v>
      </c>
      <c r="D148" s="686" t="s">
        <v>424</v>
      </c>
      <c r="E148" s="522"/>
      <c r="F148" s="870">
        <f t="shared" ref="F148" si="24">E148*C148</f>
        <v>0</v>
      </c>
    </row>
    <row r="149" spans="1:6" ht="14.4">
      <c r="A149" s="672"/>
      <c r="B149" s="617" t="s">
        <v>1495</v>
      </c>
      <c r="C149" s="681"/>
      <c r="D149" s="619"/>
      <c r="E149" s="522"/>
      <c r="F149" s="878"/>
    </row>
    <row r="150" spans="1:6" ht="27.6">
      <c r="A150" s="672" t="s">
        <v>1496</v>
      </c>
      <c r="B150" s="682" t="s">
        <v>1497</v>
      </c>
      <c r="C150" s="681">
        <v>13</v>
      </c>
      <c r="D150" s="618" t="s">
        <v>529</v>
      </c>
      <c r="E150" s="523"/>
      <c r="F150" s="870">
        <f t="shared" ref="F150" si="25">E150*C150</f>
        <v>0</v>
      </c>
    </row>
    <row r="151" spans="1:6" ht="14.4">
      <c r="A151" s="672"/>
      <c r="B151" s="617" t="s">
        <v>1498</v>
      </c>
      <c r="C151" s="681"/>
      <c r="D151" s="618"/>
      <c r="E151" s="523"/>
      <c r="F151" s="881"/>
    </row>
    <row r="152" spans="1:6" ht="41.4">
      <c r="A152" s="672" t="s">
        <v>1499</v>
      </c>
      <c r="B152" s="462" t="s">
        <v>1500</v>
      </c>
      <c r="C152" s="681">
        <v>12.096</v>
      </c>
      <c r="D152" s="686" t="s">
        <v>424</v>
      </c>
      <c r="E152" s="523"/>
      <c r="F152" s="870">
        <f t="shared" ref="F152:F155" si="26">E152*C152</f>
        <v>0</v>
      </c>
    </row>
    <row r="153" spans="1:6">
      <c r="A153" s="668">
        <v>3.7</v>
      </c>
      <c r="B153" s="669" t="s">
        <v>1501</v>
      </c>
      <c r="C153" s="670"/>
      <c r="D153" s="671"/>
      <c r="E153" s="525"/>
      <c r="F153" s="877">
        <f>SUM(F154:F155)</f>
        <v>0</v>
      </c>
    </row>
    <row r="154" spans="1:6" ht="27.6">
      <c r="A154" s="619" t="s">
        <v>1506</v>
      </c>
      <c r="B154" s="682" t="s">
        <v>1502</v>
      </c>
      <c r="C154" s="681">
        <v>65.400000000000006</v>
      </c>
      <c r="D154" s="619" t="s">
        <v>135</v>
      </c>
      <c r="E154" s="522"/>
      <c r="F154" s="870">
        <f t="shared" si="26"/>
        <v>0</v>
      </c>
    </row>
    <row r="155" spans="1:6" ht="55.2">
      <c r="A155" s="619" t="s">
        <v>1507</v>
      </c>
      <c r="B155" s="682" t="s">
        <v>1503</v>
      </c>
      <c r="C155" s="674">
        <v>14</v>
      </c>
      <c r="D155" s="619" t="s">
        <v>187</v>
      </c>
      <c r="E155" s="492"/>
      <c r="F155" s="870">
        <f t="shared" si="26"/>
        <v>0</v>
      </c>
    </row>
    <row r="156" spans="1:6">
      <c r="A156" s="676">
        <v>3.8</v>
      </c>
      <c r="B156" s="669" t="s">
        <v>1504</v>
      </c>
      <c r="C156" s="670"/>
      <c r="D156" s="671"/>
      <c r="E156" s="526"/>
      <c r="F156" s="882">
        <f>SUM(F158:F160)</f>
        <v>0</v>
      </c>
    </row>
    <row r="157" spans="1:6" ht="27.6">
      <c r="A157" s="672"/>
      <c r="B157" s="680" t="s">
        <v>1505</v>
      </c>
      <c r="C157" s="674"/>
      <c r="D157" s="619"/>
      <c r="E157" s="492"/>
      <c r="F157" s="883"/>
    </row>
    <row r="158" spans="1:6" ht="27.6">
      <c r="A158" s="672" t="s">
        <v>1506</v>
      </c>
      <c r="B158" s="682" t="s">
        <v>965</v>
      </c>
      <c r="C158" s="674">
        <v>60</v>
      </c>
      <c r="D158" s="619" t="s">
        <v>529</v>
      </c>
      <c r="E158" s="492"/>
      <c r="F158" s="870">
        <f t="shared" ref="F158:F160" si="27">E158*C158</f>
        <v>0</v>
      </c>
    </row>
    <row r="159" spans="1:6">
      <c r="A159" s="672" t="s">
        <v>1507</v>
      </c>
      <c r="B159" s="682" t="s">
        <v>967</v>
      </c>
      <c r="C159" s="674">
        <v>4</v>
      </c>
      <c r="D159" s="619" t="s">
        <v>529</v>
      </c>
      <c r="E159" s="492"/>
      <c r="F159" s="870">
        <f t="shared" si="27"/>
        <v>0</v>
      </c>
    </row>
    <row r="160" spans="1:6">
      <c r="A160" s="672" t="s">
        <v>1508</v>
      </c>
      <c r="B160" s="682" t="s">
        <v>969</v>
      </c>
      <c r="C160" s="674">
        <v>4</v>
      </c>
      <c r="D160" s="619" t="s">
        <v>529</v>
      </c>
      <c r="E160" s="492"/>
      <c r="F160" s="870">
        <f t="shared" si="27"/>
        <v>0</v>
      </c>
    </row>
    <row r="161" spans="1:6" ht="31.2">
      <c r="A161" s="665" t="s">
        <v>583</v>
      </c>
      <c r="B161" s="666" t="s">
        <v>1780</v>
      </c>
      <c r="C161" s="667"/>
      <c r="D161" s="612"/>
      <c r="E161" s="518"/>
      <c r="F161" s="876">
        <f>SUM(F162:F220)/2</f>
        <v>0</v>
      </c>
    </row>
    <row r="162" spans="1:6">
      <c r="A162" s="668">
        <v>4.0999999999999996</v>
      </c>
      <c r="B162" s="669" t="s">
        <v>1453</v>
      </c>
      <c r="C162" s="670"/>
      <c r="D162" s="671"/>
      <c r="E162" s="519"/>
      <c r="F162" s="877">
        <f>SUM(F163)</f>
        <v>0</v>
      </c>
    </row>
    <row r="163" spans="1:6">
      <c r="A163" s="672" t="s">
        <v>586</v>
      </c>
      <c r="B163" s="673" t="s">
        <v>1454</v>
      </c>
      <c r="C163" s="674">
        <v>675.28399999999999</v>
      </c>
      <c r="D163" s="675" t="s">
        <v>424</v>
      </c>
      <c r="E163" s="520"/>
      <c r="F163" s="883">
        <f>E163*C163</f>
        <v>0</v>
      </c>
    </row>
    <row r="164" spans="1:6" ht="14.4">
      <c r="A164" s="676">
        <v>4.2</v>
      </c>
      <c r="B164" s="669" t="s">
        <v>1455</v>
      </c>
      <c r="C164" s="677"/>
      <c r="D164" s="678"/>
      <c r="E164" s="521"/>
      <c r="F164" s="877">
        <f>SUM(F165:F166)</f>
        <v>0</v>
      </c>
    </row>
    <row r="165" spans="1:6" ht="27.6">
      <c r="A165" s="672" t="s">
        <v>592</v>
      </c>
      <c r="B165" s="679" t="s">
        <v>1456</v>
      </c>
      <c r="C165" s="674">
        <v>4</v>
      </c>
      <c r="D165" s="619" t="s">
        <v>529</v>
      </c>
      <c r="E165" s="522"/>
      <c r="F165" s="883">
        <f>E165*C165</f>
        <v>0</v>
      </c>
    </row>
    <row r="166" spans="1:6" ht="27.6">
      <c r="A166" s="672" t="s">
        <v>595</v>
      </c>
      <c r="B166" s="679" t="s">
        <v>1457</v>
      </c>
      <c r="C166" s="674">
        <v>20</v>
      </c>
      <c r="D166" s="619" t="s">
        <v>529</v>
      </c>
      <c r="E166" s="522"/>
      <c r="F166" s="883">
        <f>E166*C166</f>
        <v>0</v>
      </c>
    </row>
    <row r="167" spans="1:6">
      <c r="A167" s="668">
        <v>4.3</v>
      </c>
      <c r="B167" s="669" t="s">
        <v>1458</v>
      </c>
      <c r="C167" s="670"/>
      <c r="D167" s="671"/>
      <c r="E167" s="519"/>
      <c r="F167" s="877">
        <f>SUM(F170:F172)</f>
        <v>0</v>
      </c>
    </row>
    <row r="168" spans="1:6" ht="41.4">
      <c r="A168" s="672"/>
      <c r="B168" s="680" t="s">
        <v>1459</v>
      </c>
      <c r="C168" s="681"/>
      <c r="D168" s="619"/>
      <c r="E168" s="522"/>
      <c r="F168" s="878"/>
    </row>
    <row r="169" spans="1:6" ht="14.4">
      <c r="A169" s="672"/>
      <c r="B169" s="617" t="s">
        <v>1460</v>
      </c>
      <c r="C169" s="681"/>
      <c r="D169" s="619"/>
      <c r="E169" s="522"/>
      <c r="F169" s="878"/>
    </row>
    <row r="170" spans="1:6" ht="69">
      <c r="A170" s="672" t="s">
        <v>656</v>
      </c>
      <c r="B170" s="682" t="s">
        <v>1461</v>
      </c>
      <c r="C170" s="674">
        <v>4</v>
      </c>
      <c r="D170" s="683" t="s">
        <v>529</v>
      </c>
      <c r="E170" s="522"/>
      <c r="F170" s="883">
        <f>E170*C170</f>
        <v>0</v>
      </c>
    </row>
    <row r="171" spans="1:6" ht="14.4">
      <c r="A171" s="672"/>
      <c r="B171" s="617" t="s">
        <v>1452</v>
      </c>
      <c r="C171" s="674"/>
      <c r="D171" s="683"/>
      <c r="E171" s="522"/>
      <c r="F171" s="878"/>
    </row>
    <row r="172" spans="1:6" ht="96.6">
      <c r="A172" s="672" t="s">
        <v>1512</v>
      </c>
      <c r="B172" s="682" t="s">
        <v>1462</v>
      </c>
      <c r="C172" s="674">
        <v>20</v>
      </c>
      <c r="D172" s="683" t="s">
        <v>529</v>
      </c>
      <c r="E172" s="523"/>
      <c r="F172" s="883">
        <f>E172*C172</f>
        <v>0</v>
      </c>
    </row>
    <row r="173" spans="1:6">
      <c r="A173" s="676">
        <v>4.4000000000000004</v>
      </c>
      <c r="B173" s="684" t="s">
        <v>1463</v>
      </c>
      <c r="C173" s="670"/>
      <c r="D173" s="671"/>
      <c r="E173" s="524"/>
      <c r="F173" s="877">
        <f>SUM(F176:F199)</f>
        <v>0</v>
      </c>
    </row>
    <row r="174" spans="1:6" ht="82.8">
      <c r="A174" s="672"/>
      <c r="B174" s="462" t="s">
        <v>1464</v>
      </c>
      <c r="C174" s="674"/>
      <c r="D174" s="619"/>
      <c r="E174" s="492"/>
      <c r="F174" s="879"/>
    </row>
    <row r="175" spans="1:6" ht="14.4">
      <c r="A175" s="672"/>
      <c r="B175" s="617" t="s">
        <v>1465</v>
      </c>
      <c r="C175" s="674"/>
      <c r="D175" s="619"/>
      <c r="E175" s="492"/>
      <c r="F175" s="879"/>
    </row>
    <row r="176" spans="1:6">
      <c r="A176" s="672" t="s">
        <v>717</v>
      </c>
      <c r="B176" s="682" t="s">
        <v>1466</v>
      </c>
      <c r="C176" s="674">
        <v>9.128639999999999</v>
      </c>
      <c r="D176" s="619" t="s">
        <v>1509</v>
      </c>
      <c r="E176" s="492"/>
      <c r="F176" s="883">
        <f>E176*C176</f>
        <v>0</v>
      </c>
    </row>
    <row r="177" spans="1:6">
      <c r="A177" s="672"/>
      <c r="B177" s="685" t="s">
        <v>519</v>
      </c>
      <c r="C177" s="674"/>
      <c r="D177" s="619"/>
      <c r="E177" s="492"/>
      <c r="F177" s="879"/>
    </row>
    <row r="178" spans="1:6">
      <c r="A178" s="672" t="s">
        <v>728</v>
      </c>
      <c r="B178" s="656" t="s">
        <v>1513</v>
      </c>
      <c r="C178" s="674">
        <v>8.0639999999999983</v>
      </c>
      <c r="D178" s="686" t="s">
        <v>424</v>
      </c>
      <c r="E178" s="492"/>
      <c r="F178" s="883">
        <f>E178*C178</f>
        <v>0</v>
      </c>
    </row>
    <row r="179" spans="1:6">
      <c r="A179" s="672" t="s">
        <v>733</v>
      </c>
      <c r="B179" s="656" t="s">
        <v>1514</v>
      </c>
      <c r="C179" s="674">
        <v>5.7131999999999987</v>
      </c>
      <c r="D179" s="686" t="s">
        <v>424</v>
      </c>
      <c r="E179" s="492"/>
      <c r="F179" s="883">
        <f>E179*C179</f>
        <v>0</v>
      </c>
    </row>
    <row r="180" spans="1:6">
      <c r="A180" s="672"/>
      <c r="B180" s="685" t="s">
        <v>765</v>
      </c>
      <c r="C180" s="674"/>
      <c r="D180" s="619"/>
      <c r="E180" s="492"/>
      <c r="F180" s="879"/>
    </row>
    <row r="181" spans="1:6">
      <c r="A181" s="672" t="s">
        <v>1515</v>
      </c>
      <c r="B181" s="687" t="s">
        <v>1303</v>
      </c>
      <c r="C181" s="674">
        <v>1.6128</v>
      </c>
      <c r="D181" s="619" t="s">
        <v>1509</v>
      </c>
      <c r="E181" s="492"/>
      <c r="F181" s="883">
        <f>E181*C181</f>
        <v>0</v>
      </c>
    </row>
    <row r="182" spans="1:6">
      <c r="A182" s="672"/>
      <c r="B182" s="685" t="s">
        <v>594</v>
      </c>
      <c r="C182" s="674"/>
      <c r="D182" s="619"/>
      <c r="E182" s="492"/>
      <c r="F182" s="879"/>
    </row>
    <row r="183" spans="1:6">
      <c r="A183" s="672" t="s">
        <v>1516</v>
      </c>
      <c r="B183" s="682" t="s">
        <v>89</v>
      </c>
      <c r="C183" s="674">
        <v>1.6128</v>
      </c>
      <c r="D183" s="619" t="s">
        <v>1509</v>
      </c>
      <c r="E183" s="492"/>
      <c r="F183" s="883">
        <f>E183*C183</f>
        <v>0</v>
      </c>
    </row>
    <row r="184" spans="1:6">
      <c r="A184" s="672"/>
      <c r="B184" s="685" t="s">
        <v>771</v>
      </c>
      <c r="C184" s="674"/>
      <c r="D184" s="619"/>
      <c r="E184" s="492"/>
      <c r="F184" s="879"/>
    </row>
    <row r="185" spans="1:6">
      <c r="A185" s="672" t="s">
        <v>1517</v>
      </c>
      <c r="B185" s="682" t="s">
        <v>1469</v>
      </c>
      <c r="C185" s="674">
        <v>5.7053999999999991</v>
      </c>
      <c r="D185" s="619" t="s">
        <v>1509</v>
      </c>
      <c r="E185" s="492"/>
      <c r="F185" s="883">
        <f>E185*C185</f>
        <v>0</v>
      </c>
    </row>
    <row r="186" spans="1:6">
      <c r="A186" s="672"/>
      <c r="B186" s="685" t="s">
        <v>601</v>
      </c>
      <c r="C186" s="674"/>
      <c r="D186" s="619"/>
      <c r="E186" s="492"/>
      <c r="F186" s="879"/>
    </row>
    <row r="187" spans="1:6" ht="27.6">
      <c r="A187" s="672" t="s">
        <v>1518</v>
      </c>
      <c r="B187" s="682" t="s">
        <v>778</v>
      </c>
      <c r="C187" s="674">
        <v>35.567999999999998</v>
      </c>
      <c r="D187" s="686" t="s">
        <v>424</v>
      </c>
      <c r="E187" s="492"/>
      <c r="F187" s="883">
        <f>E187*C187</f>
        <v>0</v>
      </c>
    </row>
    <row r="188" spans="1:6">
      <c r="A188" s="672"/>
      <c r="B188" s="685" t="s">
        <v>604</v>
      </c>
      <c r="C188" s="674"/>
      <c r="D188" s="619"/>
      <c r="E188" s="492"/>
      <c r="F188" s="879"/>
    </row>
    <row r="189" spans="1:6" ht="41.4">
      <c r="A189" s="672" t="s">
        <v>1519</v>
      </c>
      <c r="B189" s="682" t="s">
        <v>1470</v>
      </c>
      <c r="C189" s="674">
        <v>18.196199999999994</v>
      </c>
      <c r="D189" s="686" t="s">
        <v>424</v>
      </c>
      <c r="E189" s="492"/>
      <c r="F189" s="883">
        <f>E189*C189</f>
        <v>0</v>
      </c>
    </row>
    <row r="190" spans="1:6">
      <c r="A190" s="672"/>
      <c r="B190" s="685" t="s">
        <v>1471</v>
      </c>
      <c r="C190" s="674"/>
      <c r="D190" s="619"/>
      <c r="E190" s="492"/>
      <c r="F190" s="879"/>
    </row>
    <row r="191" spans="1:6">
      <c r="A191" s="672" t="s">
        <v>1520</v>
      </c>
      <c r="B191" s="692" t="s">
        <v>1472</v>
      </c>
      <c r="C191" s="674">
        <v>11.410799999999998</v>
      </c>
      <c r="D191" s="686" t="s">
        <v>424</v>
      </c>
      <c r="E191" s="492"/>
      <c r="F191" s="883">
        <f>E191*C191</f>
        <v>0</v>
      </c>
    </row>
    <row r="192" spans="1:6">
      <c r="A192" s="672"/>
      <c r="B192" s="685" t="s">
        <v>1473</v>
      </c>
      <c r="C192" s="674"/>
      <c r="D192" s="619"/>
      <c r="E192" s="492"/>
      <c r="F192" s="879"/>
    </row>
    <row r="193" spans="1:6">
      <c r="A193" s="672" t="s">
        <v>1521</v>
      </c>
      <c r="B193" s="682" t="s">
        <v>1474</v>
      </c>
      <c r="C193" s="674">
        <v>1.1410799999999999</v>
      </c>
      <c r="D193" s="619" t="s">
        <v>1509</v>
      </c>
      <c r="E193" s="492"/>
      <c r="F193" s="883">
        <f>E193*C193</f>
        <v>0</v>
      </c>
    </row>
    <row r="194" spans="1:6">
      <c r="A194" s="672"/>
      <c r="B194" s="484" t="s">
        <v>1475</v>
      </c>
      <c r="C194" s="681"/>
      <c r="D194" s="683"/>
      <c r="E194" s="492"/>
      <c r="F194" s="879"/>
    </row>
    <row r="195" spans="1:6">
      <c r="A195" s="672" t="s">
        <v>1522</v>
      </c>
      <c r="B195" s="462" t="s">
        <v>1476</v>
      </c>
      <c r="C195" s="681">
        <v>20.217999999999996</v>
      </c>
      <c r="D195" s="619" t="s">
        <v>135</v>
      </c>
      <c r="E195" s="492"/>
      <c r="F195" s="883">
        <f>E195*C195</f>
        <v>0</v>
      </c>
    </row>
    <row r="196" spans="1:6">
      <c r="A196" s="672"/>
      <c r="B196" s="484" t="s">
        <v>557</v>
      </c>
      <c r="C196" s="681"/>
      <c r="D196" s="619"/>
      <c r="E196" s="492"/>
      <c r="F196" s="879"/>
    </row>
    <row r="197" spans="1:6">
      <c r="A197" s="672" t="s">
        <v>1523</v>
      </c>
      <c r="B197" s="682" t="s">
        <v>1477</v>
      </c>
      <c r="C197" s="681">
        <v>5.7131999999999987</v>
      </c>
      <c r="D197" s="686" t="s">
        <v>424</v>
      </c>
      <c r="E197" s="492"/>
      <c r="F197" s="883">
        <f>E197*C197</f>
        <v>0</v>
      </c>
    </row>
    <row r="198" spans="1:6">
      <c r="A198" s="672"/>
      <c r="B198" s="685" t="s">
        <v>1478</v>
      </c>
      <c r="C198" s="681"/>
      <c r="D198" s="619"/>
      <c r="E198" s="492"/>
      <c r="F198" s="879"/>
    </row>
    <row r="199" spans="1:6" ht="55.2">
      <c r="A199" s="672" t="s">
        <v>1524</v>
      </c>
      <c r="B199" s="682" t="s">
        <v>1479</v>
      </c>
      <c r="C199" s="681">
        <v>19.017999999999997</v>
      </c>
      <c r="D199" s="619" t="s">
        <v>135</v>
      </c>
      <c r="E199" s="492"/>
      <c r="F199" s="883">
        <f>E199*C199</f>
        <v>0</v>
      </c>
    </row>
    <row r="200" spans="1:6">
      <c r="A200" s="668">
        <v>4.5</v>
      </c>
      <c r="B200" s="669" t="s">
        <v>1484</v>
      </c>
      <c r="C200" s="670"/>
      <c r="D200" s="671"/>
      <c r="E200" s="519"/>
      <c r="F200" s="877">
        <f>SUM(F203:F212)</f>
        <v>0</v>
      </c>
    </row>
    <row r="201" spans="1:6" ht="14.4">
      <c r="A201" s="672"/>
      <c r="B201" s="617" t="s">
        <v>1485</v>
      </c>
      <c r="C201" s="681"/>
      <c r="D201" s="619"/>
      <c r="E201" s="522"/>
      <c r="F201" s="878"/>
    </row>
    <row r="202" spans="1:6" ht="55.2">
      <c r="A202" s="672"/>
      <c r="B202" s="691" t="s">
        <v>1486</v>
      </c>
      <c r="C202" s="681"/>
      <c r="D202" s="619"/>
      <c r="E202" s="522"/>
      <c r="F202" s="878"/>
    </row>
    <row r="203" spans="1:6" ht="41.4">
      <c r="A203" s="672" t="s">
        <v>1525</v>
      </c>
      <c r="B203" s="682" t="s">
        <v>1510</v>
      </c>
      <c r="C203" s="674">
        <v>278.71600000000001</v>
      </c>
      <c r="D203" s="686" t="s">
        <v>424</v>
      </c>
      <c r="E203" s="522"/>
      <c r="F203" s="883">
        <f t="shared" ref="F203:F204" si="28">E203*C203</f>
        <v>0</v>
      </c>
    </row>
    <row r="204" spans="1:6" ht="27.6">
      <c r="A204" s="672" t="s">
        <v>1526</v>
      </c>
      <c r="B204" s="682" t="s">
        <v>1511</v>
      </c>
      <c r="C204" s="674">
        <v>360.10519999999997</v>
      </c>
      <c r="D204" s="686" t="s">
        <v>424</v>
      </c>
      <c r="E204" s="522"/>
      <c r="F204" s="883">
        <f t="shared" si="28"/>
        <v>0</v>
      </c>
    </row>
    <row r="205" spans="1:6" ht="14.4">
      <c r="A205" s="672"/>
      <c r="B205" s="617" t="s">
        <v>1489</v>
      </c>
      <c r="C205" s="674"/>
      <c r="D205" s="686"/>
      <c r="E205" s="522"/>
      <c r="F205" s="878"/>
    </row>
    <row r="206" spans="1:6">
      <c r="A206" s="672" t="s">
        <v>1527</v>
      </c>
      <c r="B206" s="682" t="s">
        <v>1491</v>
      </c>
      <c r="C206" s="674">
        <v>35.344000000000001</v>
      </c>
      <c r="D206" s="686" t="s">
        <v>424</v>
      </c>
      <c r="E206" s="522"/>
      <c r="F206" s="883">
        <f>E206*C206</f>
        <v>0</v>
      </c>
    </row>
    <row r="207" spans="1:6" ht="14.4">
      <c r="A207" s="672"/>
      <c r="B207" s="617" t="s">
        <v>1492</v>
      </c>
      <c r="C207" s="674"/>
      <c r="D207" s="686"/>
      <c r="E207" s="527"/>
      <c r="F207" s="878"/>
    </row>
    <row r="208" spans="1:6">
      <c r="A208" s="672" t="s">
        <v>1528</v>
      </c>
      <c r="B208" s="682" t="s">
        <v>1494</v>
      </c>
      <c r="C208" s="674">
        <v>15.256</v>
      </c>
      <c r="D208" s="686" t="s">
        <v>424</v>
      </c>
      <c r="E208" s="522"/>
      <c r="F208" s="883">
        <f>E208*C208</f>
        <v>0</v>
      </c>
    </row>
    <row r="209" spans="1:6" ht="14.4">
      <c r="A209" s="672"/>
      <c r="B209" s="617" t="s">
        <v>1495</v>
      </c>
      <c r="C209" s="681"/>
      <c r="D209" s="619"/>
      <c r="E209" s="522"/>
      <c r="F209" s="878"/>
    </row>
    <row r="210" spans="1:6" ht="27.6">
      <c r="A210" s="672" t="s">
        <v>1529</v>
      </c>
      <c r="B210" s="682" t="s">
        <v>1497</v>
      </c>
      <c r="C210" s="681">
        <v>13</v>
      </c>
      <c r="D210" s="618" t="s">
        <v>529</v>
      </c>
      <c r="E210" s="523"/>
      <c r="F210" s="883">
        <f>E210*C210</f>
        <v>0</v>
      </c>
    </row>
    <row r="211" spans="1:6" ht="14.4">
      <c r="A211" s="672"/>
      <c r="B211" s="617" t="s">
        <v>1498</v>
      </c>
      <c r="C211" s="681"/>
      <c r="D211" s="618"/>
      <c r="E211" s="523"/>
      <c r="F211" s="881"/>
    </row>
    <row r="212" spans="1:6" ht="41.4">
      <c r="A212" s="672" t="s">
        <v>1530</v>
      </c>
      <c r="B212" s="462" t="s">
        <v>1500</v>
      </c>
      <c r="C212" s="681">
        <v>12.096</v>
      </c>
      <c r="D212" s="686" t="s">
        <v>424</v>
      </c>
      <c r="E212" s="523"/>
      <c r="F212" s="883">
        <f>E212*C212</f>
        <v>0</v>
      </c>
    </row>
    <row r="213" spans="1:6">
      <c r="A213" s="668">
        <v>4.5999999999999996</v>
      </c>
      <c r="B213" s="669" t="s">
        <v>1501</v>
      </c>
      <c r="C213" s="670"/>
      <c r="D213" s="671"/>
      <c r="E213" s="525"/>
      <c r="F213" s="877">
        <f>SUM(F214:F215)</f>
        <v>0</v>
      </c>
    </row>
    <row r="214" spans="1:6" ht="27.6">
      <c r="A214" s="619" t="s">
        <v>1531</v>
      </c>
      <c r="B214" s="682" t="s">
        <v>1502</v>
      </c>
      <c r="C214" s="681">
        <v>65.400000000000006</v>
      </c>
      <c r="D214" s="619" t="s">
        <v>135</v>
      </c>
      <c r="E214" s="522"/>
      <c r="F214" s="883">
        <f t="shared" ref="F214:F215" si="29">E214*C214</f>
        <v>0</v>
      </c>
    </row>
    <row r="215" spans="1:6" ht="55.2">
      <c r="A215" s="619" t="s">
        <v>1532</v>
      </c>
      <c r="B215" s="682" t="s">
        <v>1503</v>
      </c>
      <c r="C215" s="674">
        <v>14</v>
      </c>
      <c r="D215" s="619" t="s">
        <v>187</v>
      </c>
      <c r="E215" s="492"/>
      <c r="F215" s="883">
        <f t="shared" si="29"/>
        <v>0</v>
      </c>
    </row>
    <row r="216" spans="1:6">
      <c r="A216" s="676">
        <v>4.7</v>
      </c>
      <c r="B216" s="669" t="s">
        <v>1504</v>
      </c>
      <c r="C216" s="670"/>
      <c r="D216" s="671"/>
      <c r="E216" s="526"/>
      <c r="F216" s="882">
        <f>SUM(F218:F220)</f>
        <v>0</v>
      </c>
    </row>
    <row r="217" spans="1:6" ht="27.6">
      <c r="A217" s="672"/>
      <c r="B217" s="680" t="s">
        <v>1505</v>
      </c>
      <c r="C217" s="674"/>
      <c r="D217" s="619"/>
      <c r="E217" s="492"/>
      <c r="F217" s="883"/>
    </row>
    <row r="218" spans="1:6" ht="27.6">
      <c r="A218" s="672" t="s">
        <v>1559</v>
      </c>
      <c r="B218" s="682" t="s">
        <v>965</v>
      </c>
      <c r="C218" s="674">
        <v>60</v>
      </c>
      <c r="D218" s="619" t="s">
        <v>529</v>
      </c>
      <c r="E218" s="492"/>
      <c r="F218" s="883">
        <f t="shared" ref="F218:F219" si="30">E218*C218</f>
        <v>0</v>
      </c>
    </row>
    <row r="219" spans="1:6">
      <c r="A219" s="672" t="s">
        <v>1560</v>
      </c>
      <c r="B219" s="682" t="s">
        <v>967</v>
      </c>
      <c r="C219" s="674">
        <v>4</v>
      </c>
      <c r="D219" s="619" t="s">
        <v>529</v>
      </c>
      <c r="E219" s="492"/>
      <c r="F219" s="883">
        <f t="shared" si="30"/>
        <v>0</v>
      </c>
    </row>
    <row r="220" spans="1:6">
      <c r="A220" s="672" t="s">
        <v>1561</v>
      </c>
      <c r="B220" s="682" t="s">
        <v>969</v>
      </c>
      <c r="C220" s="674">
        <v>4</v>
      </c>
      <c r="D220" s="619" t="s">
        <v>529</v>
      </c>
      <c r="E220" s="492"/>
      <c r="F220" s="883">
        <f>E220*C220</f>
        <v>0</v>
      </c>
    </row>
    <row r="221" spans="1:6" ht="15.6">
      <c r="A221" s="665" t="s">
        <v>747</v>
      </c>
      <c r="B221" s="666" t="s">
        <v>1614</v>
      </c>
      <c r="C221" s="667"/>
      <c r="D221" s="612"/>
      <c r="E221" s="518"/>
      <c r="F221" s="876">
        <f>SUM(F222:F276)/2</f>
        <v>0</v>
      </c>
    </row>
    <row r="222" spans="1:6">
      <c r="A222" s="668">
        <v>5.0999999999999996</v>
      </c>
      <c r="B222" s="669" t="s">
        <v>1453</v>
      </c>
      <c r="C222" s="670"/>
      <c r="D222" s="671"/>
      <c r="E222" s="519"/>
      <c r="F222" s="877">
        <f>SUM(F223)</f>
        <v>0</v>
      </c>
    </row>
    <row r="223" spans="1:6">
      <c r="A223" s="672" t="s">
        <v>750</v>
      </c>
      <c r="B223" s="673" t="s">
        <v>1454</v>
      </c>
      <c r="C223" s="674">
        <v>498.63900000000001</v>
      </c>
      <c r="D223" s="675" t="s">
        <v>424</v>
      </c>
      <c r="E223" s="520"/>
      <c r="F223" s="879">
        <f>E223*C223</f>
        <v>0</v>
      </c>
    </row>
    <row r="224" spans="1:6">
      <c r="A224" s="676">
        <v>5.2</v>
      </c>
      <c r="B224" s="684" t="s">
        <v>1463</v>
      </c>
      <c r="C224" s="670"/>
      <c r="D224" s="671"/>
      <c r="E224" s="524"/>
      <c r="F224" s="877">
        <f>SUM(F227:F250)</f>
        <v>0</v>
      </c>
    </row>
    <row r="225" spans="1:6" ht="82.8">
      <c r="A225" s="672"/>
      <c r="B225" s="462" t="s">
        <v>1533</v>
      </c>
      <c r="C225" s="674"/>
      <c r="D225" s="619"/>
      <c r="E225" s="492"/>
      <c r="F225" s="879"/>
    </row>
    <row r="226" spans="1:6" ht="14.4">
      <c r="A226" s="672"/>
      <c r="B226" s="617" t="s">
        <v>1465</v>
      </c>
      <c r="C226" s="674"/>
      <c r="D226" s="619"/>
      <c r="E226" s="492"/>
      <c r="F226" s="879"/>
    </row>
    <row r="227" spans="1:6">
      <c r="A227" s="672" t="s">
        <v>843</v>
      </c>
      <c r="B227" s="682" t="s">
        <v>1466</v>
      </c>
      <c r="C227" s="674">
        <v>0.76800000000000002</v>
      </c>
      <c r="D227" s="619" t="s">
        <v>1509</v>
      </c>
      <c r="E227" s="492"/>
      <c r="F227" s="879">
        <f>E227*C227</f>
        <v>0</v>
      </c>
    </row>
    <row r="228" spans="1:6" ht="14.4">
      <c r="A228" s="672"/>
      <c r="B228" s="617" t="s">
        <v>519</v>
      </c>
      <c r="C228" s="674"/>
      <c r="D228" s="619"/>
      <c r="E228" s="492"/>
      <c r="F228" s="879"/>
    </row>
    <row r="229" spans="1:6">
      <c r="A229" s="672" t="s">
        <v>845</v>
      </c>
      <c r="B229" s="656" t="s">
        <v>1467</v>
      </c>
      <c r="C229" s="674">
        <v>1.92</v>
      </c>
      <c r="D229" s="686" t="s">
        <v>424</v>
      </c>
      <c r="E229" s="492"/>
      <c r="F229" s="879">
        <f t="shared" ref="F229:F230" si="31">E229*C229</f>
        <v>0</v>
      </c>
    </row>
    <row r="230" spans="1:6">
      <c r="A230" s="672" t="s">
        <v>846</v>
      </c>
      <c r="B230" s="656" t="s">
        <v>1468</v>
      </c>
      <c r="C230" s="674">
        <v>0.64800000000000002</v>
      </c>
      <c r="D230" s="686" t="s">
        <v>424</v>
      </c>
      <c r="E230" s="492"/>
      <c r="F230" s="879">
        <f t="shared" si="31"/>
        <v>0</v>
      </c>
    </row>
    <row r="231" spans="1:6" ht="14.4">
      <c r="A231" s="672"/>
      <c r="B231" s="617" t="s">
        <v>765</v>
      </c>
      <c r="C231" s="674"/>
      <c r="D231" s="619"/>
      <c r="E231" s="492"/>
      <c r="F231" s="879"/>
    </row>
    <row r="232" spans="1:6">
      <c r="A232" s="672" t="s">
        <v>847</v>
      </c>
      <c r="B232" s="687" t="s">
        <v>1303</v>
      </c>
      <c r="C232" s="674">
        <v>0.38400000000000001</v>
      </c>
      <c r="D232" s="619" t="s">
        <v>1509</v>
      </c>
      <c r="E232" s="492"/>
      <c r="F232" s="879">
        <f>E232*C232</f>
        <v>0</v>
      </c>
    </row>
    <row r="233" spans="1:6" ht="14.4">
      <c r="A233" s="672"/>
      <c r="B233" s="617" t="s">
        <v>594</v>
      </c>
      <c r="C233" s="674"/>
      <c r="D233" s="619"/>
      <c r="E233" s="492"/>
      <c r="F233" s="879"/>
    </row>
    <row r="234" spans="1:6">
      <c r="A234" s="672" t="s">
        <v>849</v>
      </c>
      <c r="B234" s="682" t="s">
        <v>89</v>
      </c>
      <c r="C234" s="674">
        <v>0.38400000000000001</v>
      </c>
      <c r="D234" s="619" t="s">
        <v>1509</v>
      </c>
      <c r="E234" s="492"/>
      <c r="F234" s="879">
        <f>E234*C234</f>
        <v>0</v>
      </c>
    </row>
    <row r="235" spans="1:6" ht="14.4">
      <c r="A235" s="672"/>
      <c r="B235" s="617" t="s">
        <v>771</v>
      </c>
      <c r="C235" s="674"/>
      <c r="D235" s="619"/>
      <c r="E235" s="492"/>
      <c r="F235" s="879"/>
    </row>
    <row r="236" spans="1:6">
      <c r="A236" s="672" t="s">
        <v>852</v>
      </c>
      <c r="B236" s="682" t="s">
        <v>1469</v>
      </c>
      <c r="C236" s="674">
        <v>1.1040000000000001</v>
      </c>
      <c r="D236" s="619" t="s">
        <v>1509</v>
      </c>
      <c r="E236" s="492"/>
      <c r="F236" s="879">
        <f>E236*C236</f>
        <v>0</v>
      </c>
    </row>
    <row r="237" spans="1:6" ht="14.4">
      <c r="A237" s="672"/>
      <c r="B237" s="617" t="s">
        <v>601</v>
      </c>
      <c r="C237" s="674"/>
      <c r="D237" s="619"/>
      <c r="E237" s="492"/>
      <c r="F237" s="879"/>
    </row>
    <row r="238" spans="1:6" ht="27.6">
      <c r="A238" s="672" t="s">
        <v>853</v>
      </c>
      <c r="B238" s="682" t="s">
        <v>778</v>
      </c>
      <c r="C238" s="674">
        <v>8.92</v>
      </c>
      <c r="D238" s="686" t="s">
        <v>424</v>
      </c>
      <c r="E238" s="492"/>
      <c r="F238" s="879">
        <f>E238*C238</f>
        <v>0</v>
      </c>
    </row>
    <row r="239" spans="1:6" ht="14.4">
      <c r="A239" s="672"/>
      <c r="B239" s="617" t="s">
        <v>604</v>
      </c>
      <c r="C239" s="674"/>
      <c r="D239" s="619"/>
      <c r="E239" s="492"/>
      <c r="F239" s="879"/>
    </row>
    <row r="240" spans="1:6" ht="41.4">
      <c r="A240" s="672" t="s">
        <v>856</v>
      </c>
      <c r="B240" s="682" t="s">
        <v>1470</v>
      </c>
      <c r="C240" s="674">
        <v>4.3919999999999995</v>
      </c>
      <c r="D240" s="686" t="s">
        <v>424</v>
      </c>
      <c r="E240" s="492"/>
      <c r="F240" s="879">
        <f>E240*C240</f>
        <v>0</v>
      </c>
    </row>
    <row r="241" spans="1:6" ht="14.4">
      <c r="A241" s="672"/>
      <c r="B241" s="617" t="s">
        <v>1471</v>
      </c>
      <c r="C241" s="674"/>
      <c r="D241" s="619"/>
      <c r="E241" s="492"/>
      <c r="F241" s="879"/>
    </row>
    <row r="242" spans="1:6">
      <c r="A242" s="672" t="s">
        <v>859</v>
      </c>
      <c r="B242" s="682" t="s">
        <v>1472</v>
      </c>
      <c r="C242" s="674">
        <v>2.2080000000000002</v>
      </c>
      <c r="D242" s="686" t="s">
        <v>424</v>
      </c>
      <c r="E242" s="492"/>
      <c r="F242" s="879">
        <f>E242*C242</f>
        <v>0</v>
      </c>
    </row>
    <row r="243" spans="1:6" ht="14.4">
      <c r="A243" s="672"/>
      <c r="B243" s="617" t="s">
        <v>1473</v>
      </c>
      <c r="C243" s="674"/>
      <c r="D243" s="619"/>
      <c r="E243" s="492"/>
      <c r="F243" s="879"/>
    </row>
    <row r="244" spans="1:6">
      <c r="A244" s="672" t="s">
        <v>861</v>
      </c>
      <c r="B244" s="682" t="s">
        <v>1474</v>
      </c>
      <c r="C244" s="674">
        <v>0.22080000000000002</v>
      </c>
      <c r="D244" s="619" t="s">
        <v>1509</v>
      </c>
      <c r="E244" s="492"/>
      <c r="F244" s="879">
        <f>E244*C244</f>
        <v>0</v>
      </c>
    </row>
    <row r="245" spans="1:6" ht="14.4">
      <c r="A245" s="672"/>
      <c r="B245" s="457" t="s">
        <v>1475</v>
      </c>
      <c r="C245" s="681"/>
      <c r="D245" s="683"/>
      <c r="E245" s="492"/>
      <c r="F245" s="879"/>
    </row>
    <row r="246" spans="1:6">
      <c r="A246" s="672" t="s">
        <v>1534</v>
      </c>
      <c r="B246" s="462" t="s">
        <v>1476</v>
      </c>
      <c r="C246" s="681">
        <v>4.88</v>
      </c>
      <c r="D246" s="619" t="s">
        <v>135</v>
      </c>
      <c r="E246" s="492"/>
      <c r="F246" s="879">
        <f>E246*C246</f>
        <v>0</v>
      </c>
    </row>
    <row r="247" spans="1:6" ht="14.4">
      <c r="A247" s="672"/>
      <c r="B247" s="457" t="s">
        <v>557</v>
      </c>
      <c r="C247" s="681"/>
      <c r="D247" s="619"/>
      <c r="E247" s="492"/>
      <c r="F247" s="879"/>
    </row>
    <row r="248" spans="1:6">
      <c r="A248" s="672" t="s">
        <v>1535</v>
      </c>
      <c r="B248" s="682" t="s">
        <v>1477</v>
      </c>
      <c r="C248" s="681">
        <v>0.64800000000000002</v>
      </c>
      <c r="D248" s="686" t="s">
        <v>424</v>
      </c>
      <c r="E248" s="492"/>
      <c r="F248" s="879">
        <f>E248*C248</f>
        <v>0</v>
      </c>
    </row>
    <row r="249" spans="1:6" ht="14.4">
      <c r="A249" s="672"/>
      <c r="B249" s="617" t="s">
        <v>1478</v>
      </c>
      <c r="C249" s="681"/>
      <c r="D249" s="619"/>
      <c r="E249" s="492"/>
      <c r="F249" s="879"/>
    </row>
    <row r="250" spans="1:6" ht="55.2">
      <c r="A250" s="672" t="s">
        <v>1536</v>
      </c>
      <c r="B250" s="682" t="s">
        <v>1479</v>
      </c>
      <c r="C250" s="688">
        <v>3.68</v>
      </c>
      <c r="D250" s="461" t="s">
        <v>135</v>
      </c>
      <c r="E250" s="495"/>
      <c r="F250" s="879">
        <f>E250*C250</f>
        <v>0</v>
      </c>
    </row>
    <row r="251" spans="1:6">
      <c r="A251" s="668">
        <v>5.3</v>
      </c>
      <c r="B251" s="669" t="s">
        <v>1480</v>
      </c>
      <c r="C251" s="689"/>
      <c r="D251" s="690"/>
      <c r="E251" s="524"/>
      <c r="F251" s="880">
        <f>SUM(F253)</f>
        <v>0</v>
      </c>
    </row>
    <row r="252" spans="1:6" ht="14.4">
      <c r="A252" s="672"/>
      <c r="B252" s="617" t="s">
        <v>1537</v>
      </c>
      <c r="C252" s="688"/>
      <c r="D252" s="461"/>
      <c r="E252" s="492"/>
      <c r="F252" s="879"/>
    </row>
    <row r="253" spans="1:6" ht="27.6">
      <c r="A253" s="672" t="s">
        <v>864</v>
      </c>
      <c r="B253" s="483" t="s">
        <v>1538</v>
      </c>
      <c r="C253" s="688">
        <v>4.3499999999999996</v>
      </c>
      <c r="D253" s="472" t="s">
        <v>424</v>
      </c>
      <c r="E253" s="492"/>
      <c r="F253" s="879">
        <f>E253*C253</f>
        <v>0</v>
      </c>
    </row>
    <row r="254" spans="1:6">
      <c r="A254" s="668">
        <v>5.4</v>
      </c>
      <c r="B254" s="669" t="s">
        <v>1484</v>
      </c>
      <c r="C254" s="670"/>
      <c r="D254" s="671"/>
      <c r="E254" s="519"/>
      <c r="F254" s="877">
        <f>SUM(F257:F273)</f>
        <v>0</v>
      </c>
    </row>
    <row r="255" spans="1:6" ht="14.4">
      <c r="A255" s="672"/>
      <c r="B255" s="617" t="s">
        <v>1485</v>
      </c>
      <c r="C255" s="681"/>
      <c r="D255" s="619"/>
      <c r="E255" s="522"/>
      <c r="F255" s="878"/>
    </row>
    <row r="256" spans="1:6" ht="55.2">
      <c r="A256" s="672"/>
      <c r="B256" s="691" t="s">
        <v>1486</v>
      </c>
      <c r="C256" s="681"/>
      <c r="D256" s="619"/>
      <c r="E256" s="522"/>
      <c r="F256" s="878"/>
    </row>
    <row r="257" spans="1:6" ht="41.4">
      <c r="A257" s="672" t="s">
        <v>908</v>
      </c>
      <c r="B257" s="682" t="s">
        <v>1510</v>
      </c>
      <c r="C257" s="674">
        <v>166.48099999999999</v>
      </c>
      <c r="D257" s="686" t="s">
        <v>424</v>
      </c>
      <c r="E257" s="522"/>
      <c r="F257" s="879">
        <f t="shared" ref="F257:F258" si="32">E257*C257</f>
        <v>0</v>
      </c>
    </row>
    <row r="258" spans="1:6" ht="27.6">
      <c r="A258" s="672" t="s">
        <v>911</v>
      </c>
      <c r="B258" s="682" t="s">
        <v>1511</v>
      </c>
      <c r="C258" s="674">
        <v>269.44</v>
      </c>
      <c r="D258" s="686" t="s">
        <v>424</v>
      </c>
      <c r="E258" s="522"/>
      <c r="F258" s="879">
        <f t="shared" si="32"/>
        <v>0</v>
      </c>
    </row>
    <row r="259" spans="1:6" ht="14.4">
      <c r="A259" s="672"/>
      <c r="B259" s="617" t="s">
        <v>1489</v>
      </c>
      <c r="C259" s="674"/>
      <c r="D259" s="686"/>
      <c r="E259" s="522"/>
      <c r="F259" s="878"/>
    </row>
    <row r="260" spans="1:6">
      <c r="A260" s="672" t="s">
        <v>913</v>
      </c>
      <c r="B260" s="682" t="s">
        <v>1491</v>
      </c>
      <c r="C260" s="674">
        <v>41.744</v>
      </c>
      <c r="D260" s="686" t="s">
        <v>424</v>
      </c>
      <c r="E260" s="522"/>
      <c r="F260" s="879">
        <f>E260*C260</f>
        <v>0</v>
      </c>
    </row>
    <row r="261" spans="1:6" ht="14.4">
      <c r="A261" s="672"/>
      <c r="B261" s="617" t="s">
        <v>1492</v>
      </c>
      <c r="C261" s="674"/>
      <c r="D261" s="686"/>
      <c r="E261" s="522"/>
      <c r="F261" s="878"/>
    </row>
    <row r="262" spans="1:6">
      <c r="A262" s="672" t="s">
        <v>1539</v>
      </c>
      <c r="B262" s="682" t="s">
        <v>1494</v>
      </c>
      <c r="C262" s="674">
        <v>9.6359999999999992</v>
      </c>
      <c r="D262" s="686" t="s">
        <v>424</v>
      </c>
      <c r="E262" s="522"/>
      <c r="F262" s="879">
        <f>E262*C262</f>
        <v>0</v>
      </c>
    </row>
    <row r="263" spans="1:6" ht="14.4">
      <c r="A263" s="672"/>
      <c r="B263" s="617" t="s">
        <v>1495</v>
      </c>
      <c r="C263" s="681"/>
      <c r="D263" s="619"/>
      <c r="E263" s="522"/>
      <c r="F263" s="878"/>
    </row>
    <row r="264" spans="1:6" ht="27.6">
      <c r="A264" s="672" t="s">
        <v>1540</v>
      </c>
      <c r="B264" s="682" t="s">
        <v>1497</v>
      </c>
      <c r="C264" s="681">
        <v>7</v>
      </c>
      <c r="D264" s="618" t="s">
        <v>529</v>
      </c>
      <c r="E264" s="523"/>
      <c r="F264" s="879">
        <f>E264*C264</f>
        <v>0</v>
      </c>
    </row>
    <row r="265" spans="1:6" ht="14.4">
      <c r="A265" s="672"/>
      <c r="B265" s="617" t="s">
        <v>547</v>
      </c>
      <c r="C265" s="681"/>
      <c r="D265" s="618"/>
      <c r="E265" s="523"/>
      <c r="F265" s="881"/>
    </row>
    <row r="266" spans="1:6" ht="27.6">
      <c r="A266" s="672" t="s">
        <v>1541</v>
      </c>
      <c r="B266" s="682" t="s">
        <v>1542</v>
      </c>
      <c r="C266" s="681">
        <v>4</v>
      </c>
      <c r="D266" s="618" t="s">
        <v>529</v>
      </c>
      <c r="E266" s="523"/>
      <c r="F266" s="879">
        <f t="shared" ref="F266:F267" si="33">E266*C266</f>
        <v>0</v>
      </c>
    </row>
    <row r="267" spans="1:6" ht="27.6">
      <c r="A267" s="672" t="s">
        <v>1543</v>
      </c>
      <c r="B267" s="682" t="s">
        <v>1544</v>
      </c>
      <c r="C267" s="681">
        <v>1</v>
      </c>
      <c r="D267" s="618" t="s">
        <v>529</v>
      </c>
      <c r="E267" s="523"/>
      <c r="F267" s="879">
        <f t="shared" si="33"/>
        <v>0</v>
      </c>
    </row>
    <row r="268" spans="1:6" ht="14.4">
      <c r="A268" s="672"/>
      <c r="B268" s="617" t="s">
        <v>1452</v>
      </c>
      <c r="C268" s="681"/>
      <c r="D268" s="618"/>
      <c r="E268" s="523"/>
      <c r="F268" s="881"/>
    </row>
    <row r="269" spans="1:6" ht="27.6">
      <c r="A269" s="672" t="s">
        <v>1545</v>
      </c>
      <c r="B269" s="682" t="s">
        <v>1546</v>
      </c>
      <c r="C269" s="681">
        <v>10</v>
      </c>
      <c r="D269" s="618" t="s">
        <v>529</v>
      </c>
      <c r="E269" s="523"/>
      <c r="F269" s="879">
        <f>E269*C269</f>
        <v>0</v>
      </c>
    </row>
    <row r="270" spans="1:6" ht="14.4">
      <c r="A270" s="672"/>
      <c r="B270" s="617" t="s">
        <v>1547</v>
      </c>
      <c r="C270" s="681"/>
      <c r="D270" s="618"/>
      <c r="E270" s="523"/>
      <c r="F270" s="881"/>
    </row>
    <row r="271" spans="1:6" ht="27.6">
      <c r="A271" s="672" t="s">
        <v>1548</v>
      </c>
      <c r="B271" s="682" t="s">
        <v>1549</v>
      </c>
      <c r="C271" s="681">
        <v>55.16</v>
      </c>
      <c r="D271" s="618" t="s">
        <v>135</v>
      </c>
      <c r="E271" s="523"/>
      <c r="F271" s="879">
        <f>E271*C271</f>
        <v>0</v>
      </c>
    </row>
    <row r="272" spans="1:6" ht="14.4">
      <c r="A272" s="672"/>
      <c r="B272" s="457" t="s">
        <v>1124</v>
      </c>
      <c r="C272" s="681"/>
      <c r="D272" s="618"/>
      <c r="E272" s="523"/>
      <c r="F272" s="881"/>
    </row>
    <row r="273" spans="1:6" ht="41.4">
      <c r="A273" s="672" t="s">
        <v>1550</v>
      </c>
      <c r="B273" s="682" t="s">
        <v>1551</v>
      </c>
      <c r="C273" s="681">
        <v>86.01509999999999</v>
      </c>
      <c r="D273" s="686" t="s">
        <v>424</v>
      </c>
      <c r="E273" s="523"/>
      <c r="F273" s="879">
        <f>E273*C273</f>
        <v>0</v>
      </c>
    </row>
    <row r="274" spans="1:6">
      <c r="A274" s="668">
        <v>5.5</v>
      </c>
      <c r="B274" s="669" t="s">
        <v>1501</v>
      </c>
      <c r="C274" s="670"/>
      <c r="D274" s="671"/>
      <c r="E274" s="525"/>
      <c r="F274" s="877">
        <f>SUM(F275:F276)</f>
        <v>0</v>
      </c>
    </row>
    <row r="275" spans="1:6" ht="27.6">
      <c r="A275" s="619" t="s">
        <v>916</v>
      </c>
      <c r="B275" s="682" t="s">
        <v>1502</v>
      </c>
      <c r="C275" s="681">
        <v>39.879999999999995</v>
      </c>
      <c r="D275" s="619" t="s">
        <v>135</v>
      </c>
      <c r="E275" s="522"/>
      <c r="F275" s="879">
        <f>E275*C275</f>
        <v>0</v>
      </c>
    </row>
    <row r="276" spans="1:6" ht="55.2">
      <c r="A276" s="619" t="s">
        <v>918</v>
      </c>
      <c r="B276" s="682" t="s">
        <v>1503</v>
      </c>
      <c r="C276" s="674">
        <v>10</v>
      </c>
      <c r="D276" s="619" t="s">
        <v>187</v>
      </c>
      <c r="E276" s="492"/>
      <c r="F276" s="879">
        <f>E276*C276</f>
        <v>0</v>
      </c>
    </row>
    <row r="277" spans="1:6">
      <c r="A277" s="672"/>
      <c r="B277" s="682"/>
      <c r="C277" s="674"/>
      <c r="D277" s="619"/>
      <c r="E277" s="492"/>
      <c r="F277" s="883"/>
    </row>
    <row r="278" spans="1:6">
      <c r="A278" s="693" t="s">
        <v>999</v>
      </c>
      <c r="B278" s="694" t="s">
        <v>1615</v>
      </c>
      <c r="C278" s="695"/>
      <c r="D278" s="696"/>
      <c r="E278" s="528"/>
      <c r="F278" s="884">
        <f>SUM(F279:F300)/2</f>
        <v>0</v>
      </c>
    </row>
    <row r="279" spans="1:6">
      <c r="A279" s="676">
        <v>6.1</v>
      </c>
      <c r="B279" s="669" t="s">
        <v>1453</v>
      </c>
      <c r="C279" s="697"/>
      <c r="D279" s="698"/>
      <c r="E279" s="529"/>
      <c r="F279" s="877">
        <f>SUM(F280)</f>
        <v>0</v>
      </c>
    </row>
    <row r="280" spans="1:6">
      <c r="A280" s="672" t="s">
        <v>1001</v>
      </c>
      <c r="B280" s="682" t="s">
        <v>1454</v>
      </c>
      <c r="C280" s="674">
        <v>306.25</v>
      </c>
      <c r="D280" s="619" t="s">
        <v>424</v>
      </c>
      <c r="E280" s="492"/>
      <c r="F280" s="879">
        <f>E280*C280</f>
        <v>0</v>
      </c>
    </row>
    <row r="281" spans="1:6">
      <c r="A281" s="676">
        <v>6.2</v>
      </c>
      <c r="B281" s="669" t="s">
        <v>1552</v>
      </c>
      <c r="C281" s="697"/>
      <c r="D281" s="698"/>
      <c r="E281" s="529"/>
      <c r="F281" s="877">
        <f>SUM(F284:F297)</f>
        <v>0</v>
      </c>
    </row>
    <row r="282" spans="1:6">
      <c r="A282" s="672"/>
      <c r="B282" s="682" t="s">
        <v>1485</v>
      </c>
      <c r="C282" s="674"/>
      <c r="D282" s="619"/>
      <c r="E282" s="492"/>
      <c r="F282" s="883"/>
    </row>
    <row r="283" spans="1:6" ht="55.2">
      <c r="A283" s="672"/>
      <c r="B283" s="699" t="s">
        <v>1486</v>
      </c>
      <c r="C283" s="674"/>
      <c r="D283" s="619"/>
      <c r="E283" s="492"/>
      <c r="F283" s="883"/>
    </row>
    <row r="284" spans="1:6" ht="41.4">
      <c r="A284" s="672" t="s">
        <v>1042</v>
      </c>
      <c r="B284" s="682" t="s">
        <v>1510</v>
      </c>
      <c r="C284" s="674">
        <v>128.80000000000001</v>
      </c>
      <c r="D284" s="619" t="s">
        <v>424</v>
      </c>
      <c r="E284" s="492"/>
      <c r="F284" s="879">
        <f t="shared" ref="F284:F285" si="34">E284*C284</f>
        <v>0</v>
      </c>
    </row>
    <row r="285" spans="1:6" ht="27.6">
      <c r="A285" s="672" t="s">
        <v>1043</v>
      </c>
      <c r="B285" s="682" t="s">
        <v>1511</v>
      </c>
      <c r="C285" s="674">
        <v>128.09200000000001</v>
      </c>
      <c r="D285" s="619" t="s">
        <v>424</v>
      </c>
      <c r="E285" s="492"/>
      <c r="F285" s="879">
        <f t="shared" si="34"/>
        <v>0</v>
      </c>
    </row>
    <row r="286" spans="1:6">
      <c r="A286" s="672"/>
      <c r="B286" s="682" t="s">
        <v>1489</v>
      </c>
      <c r="C286" s="674"/>
      <c r="D286" s="619"/>
      <c r="E286" s="492"/>
      <c r="F286" s="883"/>
    </row>
    <row r="287" spans="1:6">
      <c r="A287" s="672" t="s">
        <v>1044</v>
      </c>
      <c r="B287" s="682" t="s">
        <v>1491</v>
      </c>
      <c r="C287" s="674">
        <v>13.5</v>
      </c>
      <c r="D287" s="619" t="s">
        <v>424</v>
      </c>
      <c r="E287" s="492"/>
      <c r="F287" s="879">
        <f>E287*C287</f>
        <v>0</v>
      </c>
    </row>
    <row r="288" spans="1:6">
      <c r="A288" s="672"/>
      <c r="B288" s="682" t="s">
        <v>547</v>
      </c>
      <c r="C288" s="674"/>
      <c r="D288" s="619"/>
      <c r="E288" s="492"/>
      <c r="F288" s="883"/>
    </row>
    <row r="289" spans="1:6" ht="27.6">
      <c r="A289" s="672" t="s">
        <v>1045</v>
      </c>
      <c r="B289" s="682" t="s">
        <v>1553</v>
      </c>
      <c r="C289" s="674">
        <v>1</v>
      </c>
      <c r="D289" s="619" t="s">
        <v>529</v>
      </c>
      <c r="E289" s="492"/>
      <c r="F289" s="879">
        <f>E289*C289</f>
        <v>0</v>
      </c>
    </row>
    <row r="290" spans="1:6">
      <c r="A290" s="672"/>
      <c r="B290" s="682" t="s">
        <v>1452</v>
      </c>
      <c r="C290" s="674"/>
      <c r="D290" s="619"/>
      <c r="E290" s="492"/>
      <c r="F290" s="883"/>
    </row>
    <row r="291" spans="1:6" ht="27.6">
      <c r="A291" s="700" t="s">
        <v>1046</v>
      </c>
      <c r="B291" s="701" t="s">
        <v>1554</v>
      </c>
      <c r="C291" s="702">
        <v>4</v>
      </c>
      <c r="D291" s="703" t="s">
        <v>529</v>
      </c>
      <c r="E291" s="493"/>
      <c r="F291" s="885">
        <f>E291*C291</f>
        <v>0</v>
      </c>
    </row>
    <row r="292" spans="1:6" ht="27.6">
      <c r="A292" s="700" t="s">
        <v>1047</v>
      </c>
      <c r="B292" s="701" t="s">
        <v>1555</v>
      </c>
      <c r="C292" s="702">
        <v>4</v>
      </c>
      <c r="D292" s="703"/>
      <c r="E292" s="493"/>
      <c r="F292" s="885">
        <f>E292*C292</f>
        <v>0</v>
      </c>
    </row>
    <row r="293" spans="1:6">
      <c r="A293" s="672"/>
      <c r="B293" s="682" t="s">
        <v>1547</v>
      </c>
      <c r="C293" s="674"/>
      <c r="D293" s="619"/>
      <c r="E293" s="492"/>
      <c r="F293" s="883"/>
    </row>
    <row r="294" spans="1:6" ht="27.6">
      <c r="A294" s="672" t="s">
        <v>1048</v>
      </c>
      <c r="B294" s="682" t="s">
        <v>1556</v>
      </c>
      <c r="C294" s="674">
        <v>19.16</v>
      </c>
      <c r="D294" s="619" t="s">
        <v>135</v>
      </c>
      <c r="E294" s="492"/>
      <c r="F294" s="879">
        <f t="shared" ref="F294:F295" si="35">E294*C294</f>
        <v>0</v>
      </c>
    </row>
    <row r="295" spans="1:6" ht="27.6">
      <c r="A295" s="672" t="s">
        <v>1100</v>
      </c>
      <c r="B295" s="682" t="s">
        <v>1557</v>
      </c>
      <c r="C295" s="674">
        <v>18.399999999999999</v>
      </c>
      <c r="D295" s="619"/>
      <c r="E295" s="492"/>
      <c r="F295" s="879">
        <f t="shared" si="35"/>
        <v>0</v>
      </c>
    </row>
    <row r="296" spans="1:6">
      <c r="A296" s="672"/>
      <c r="B296" s="682" t="s">
        <v>1124</v>
      </c>
      <c r="C296" s="674"/>
      <c r="D296" s="619"/>
      <c r="E296" s="492"/>
      <c r="F296" s="883"/>
    </row>
    <row r="297" spans="1:6" ht="41.4">
      <c r="A297" s="672" t="s">
        <v>1136</v>
      </c>
      <c r="B297" s="682" t="s">
        <v>1551</v>
      </c>
      <c r="C297" s="674">
        <v>56.25</v>
      </c>
      <c r="D297" s="619" t="s">
        <v>424</v>
      </c>
      <c r="E297" s="492"/>
      <c r="F297" s="879">
        <f>E297*C297</f>
        <v>0</v>
      </c>
    </row>
    <row r="298" spans="1:6">
      <c r="A298" s="676">
        <v>6.3</v>
      </c>
      <c r="B298" s="669" t="s">
        <v>1501</v>
      </c>
      <c r="C298" s="697"/>
      <c r="D298" s="698"/>
      <c r="E298" s="529"/>
      <c r="F298" s="877">
        <f>SUM(F299:F300)</f>
        <v>0</v>
      </c>
    </row>
    <row r="299" spans="1:6" ht="27.6">
      <c r="A299" s="672" t="s">
        <v>1049</v>
      </c>
      <c r="B299" s="682" t="s">
        <v>1502</v>
      </c>
      <c r="C299" s="674">
        <v>18.399999999999999</v>
      </c>
      <c r="D299" s="619" t="s">
        <v>135</v>
      </c>
      <c r="E299" s="492"/>
      <c r="F299" s="879">
        <f t="shared" ref="F299:F300" si="36">E299*C299</f>
        <v>0</v>
      </c>
    </row>
    <row r="300" spans="1:6" ht="55.2">
      <c r="A300" s="672" t="s">
        <v>1050</v>
      </c>
      <c r="B300" s="682" t="s">
        <v>1503</v>
      </c>
      <c r="C300" s="674">
        <v>2</v>
      </c>
      <c r="D300" s="619" t="s">
        <v>187</v>
      </c>
      <c r="E300" s="492"/>
      <c r="F300" s="879">
        <f t="shared" si="36"/>
        <v>0</v>
      </c>
    </row>
    <row r="301" spans="1:6">
      <c r="A301" s="612" t="s">
        <v>1101</v>
      </c>
      <c r="B301" s="589" t="s">
        <v>1616</v>
      </c>
      <c r="C301" s="704"/>
      <c r="D301" s="705"/>
      <c r="E301" s="530"/>
      <c r="F301" s="886">
        <f>SUM(F302:F483)/2</f>
        <v>0</v>
      </c>
    </row>
    <row r="302" spans="1:6">
      <c r="A302" s="706">
        <v>7.1</v>
      </c>
      <c r="B302" s="707" t="s">
        <v>1133</v>
      </c>
      <c r="C302" s="707"/>
      <c r="D302" s="707"/>
      <c r="E302" s="531"/>
      <c r="F302" s="887">
        <f>SUM(F304:F357)</f>
        <v>0</v>
      </c>
    </row>
    <row r="303" spans="1:6" ht="14.4">
      <c r="A303" s="708"/>
      <c r="B303" s="617" t="s">
        <v>364</v>
      </c>
      <c r="C303" s="470"/>
      <c r="D303" s="461"/>
      <c r="E303" s="463"/>
      <c r="F303" s="888"/>
    </row>
    <row r="304" spans="1:6">
      <c r="A304" s="709" t="s">
        <v>1102</v>
      </c>
      <c r="B304" s="682" t="s">
        <v>587</v>
      </c>
      <c r="C304" s="710">
        <v>509.2</v>
      </c>
      <c r="D304" s="461" t="s">
        <v>424</v>
      </c>
      <c r="E304" s="463"/>
      <c r="F304" s="879">
        <f t="shared" ref="F304:F310" si="37">E304*C304</f>
        <v>0</v>
      </c>
    </row>
    <row r="305" spans="1:6" ht="27.6">
      <c r="A305" s="709" t="s">
        <v>1103</v>
      </c>
      <c r="B305" s="682" t="s">
        <v>752</v>
      </c>
      <c r="C305" s="710">
        <v>178</v>
      </c>
      <c r="D305" s="461" t="s">
        <v>424</v>
      </c>
      <c r="E305" s="463"/>
      <c r="F305" s="879">
        <f t="shared" si="37"/>
        <v>0</v>
      </c>
    </row>
    <row r="306" spans="1:6" ht="27.6">
      <c r="A306" s="709" t="s">
        <v>1104</v>
      </c>
      <c r="B306" s="682" t="s">
        <v>754</v>
      </c>
      <c r="C306" s="711">
        <v>21.096</v>
      </c>
      <c r="D306" s="619" t="s">
        <v>429</v>
      </c>
      <c r="E306" s="463"/>
      <c r="F306" s="879">
        <f t="shared" si="37"/>
        <v>0</v>
      </c>
    </row>
    <row r="307" spans="1:6" ht="27.6">
      <c r="A307" s="709" t="s">
        <v>1105</v>
      </c>
      <c r="B307" s="682" t="s">
        <v>756</v>
      </c>
      <c r="C307" s="711">
        <v>5.6159999999999997</v>
      </c>
      <c r="D307" s="619" t="s">
        <v>429</v>
      </c>
      <c r="E307" s="463"/>
      <c r="F307" s="879">
        <f t="shared" si="37"/>
        <v>0</v>
      </c>
    </row>
    <row r="308" spans="1:6">
      <c r="A308" s="709" t="s">
        <v>1106</v>
      </c>
      <c r="B308" s="682" t="s">
        <v>758</v>
      </c>
      <c r="C308" s="711">
        <v>11.323999999999998</v>
      </c>
      <c r="D308" s="619" t="s">
        <v>429</v>
      </c>
      <c r="E308" s="463"/>
      <c r="F308" s="879">
        <f t="shared" si="37"/>
        <v>0</v>
      </c>
    </row>
    <row r="309" spans="1:6">
      <c r="A309" s="709" t="s">
        <v>1107</v>
      </c>
      <c r="B309" s="673" t="s">
        <v>760</v>
      </c>
      <c r="C309" s="711">
        <v>4.032</v>
      </c>
      <c r="D309" s="619" t="s">
        <v>429</v>
      </c>
      <c r="E309" s="463"/>
      <c r="F309" s="879">
        <f t="shared" si="37"/>
        <v>0</v>
      </c>
    </row>
    <row r="310" spans="1:6">
      <c r="A310" s="709" t="s">
        <v>1108</v>
      </c>
      <c r="B310" s="673" t="s">
        <v>762</v>
      </c>
      <c r="C310" s="711">
        <v>1.64</v>
      </c>
      <c r="D310" s="619" t="s">
        <v>429</v>
      </c>
      <c r="E310" s="463"/>
      <c r="F310" s="879">
        <f t="shared" si="37"/>
        <v>0</v>
      </c>
    </row>
    <row r="311" spans="1:6" ht="14.4">
      <c r="A311" s="708"/>
      <c r="B311" s="617" t="s">
        <v>765</v>
      </c>
      <c r="C311" s="711"/>
      <c r="D311" s="461"/>
      <c r="E311" s="463"/>
      <c r="F311" s="888"/>
    </row>
    <row r="312" spans="1:6">
      <c r="A312" s="709" t="s">
        <v>1109</v>
      </c>
      <c r="B312" s="682" t="s">
        <v>769</v>
      </c>
      <c r="C312" s="711">
        <v>28.789000000000001</v>
      </c>
      <c r="D312" s="619" t="s">
        <v>429</v>
      </c>
      <c r="E312" s="463"/>
      <c r="F312" s="879">
        <f t="shared" ref="F312" si="38">E312*C312</f>
        <v>0</v>
      </c>
    </row>
    <row r="313" spans="1:6" ht="14.4">
      <c r="A313" s="708"/>
      <c r="B313" s="617" t="s">
        <v>594</v>
      </c>
      <c r="C313" s="711"/>
      <c r="D313" s="461"/>
      <c r="E313" s="463"/>
      <c r="F313" s="888"/>
    </row>
    <row r="314" spans="1:6">
      <c r="A314" s="709" t="s">
        <v>1110</v>
      </c>
      <c r="B314" s="682" t="s">
        <v>89</v>
      </c>
      <c r="C314" s="711">
        <v>18.149000000000001</v>
      </c>
      <c r="D314" s="619" t="s">
        <v>429</v>
      </c>
      <c r="E314" s="463"/>
      <c r="F314" s="879">
        <f t="shared" ref="F314" si="39">E314*C314</f>
        <v>0</v>
      </c>
    </row>
    <row r="315" spans="1:6">
      <c r="A315" s="708"/>
      <c r="B315" s="685" t="s">
        <v>771</v>
      </c>
      <c r="C315" s="711"/>
      <c r="D315" s="461"/>
      <c r="E315" s="463"/>
      <c r="F315" s="888"/>
    </row>
    <row r="316" spans="1:6">
      <c r="A316" s="709" t="s">
        <v>1111</v>
      </c>
      <c r="B316" s="682" t="s">
        <v>773</v>
      </c>
      <c r="C316" s="711">
        <v>44.771999999999998</v>
      </c>
      <c r="D316" s="619" t="s">
        <v>429</v>
      </c>
      <c r="E316" s="463"/>
      <c r="F316" s="879">
        <f t="shared" ref="F316:F318" si="40">E316*C316</f>
        <v>0</v>
      </c>
    </row>
    <row r="317" spans="1:6">
      <c r="A317" s="709" t="s">
        <v>1112</v>
      </c>
      <c r="B317" s="682" t="s">
        <v>1340</v>
      </c>
      <c r="C317" s="711">
        <v>1.2299999999999998</v>
      </c>
      <c r="D317" s="619" t="s">
        <v>429</v>
      </c>
      <c r="E317" s="463"/>
      <c r="F317" s="879">
        <f t="shared" si="40"/>
        <v>0</v>
      </c>
    </row>
    <row r="318" spans="1:6">
      <c r="A318" s="709" t="s">
        <v>1113</v>
      </c>
      <c r="B318" s="682" t="s">
        <v>758</v>
      </c>
      <c r="C318" s="711">
        <v>1.7159999999999997</v>
      </c>
      <c r="D318" s="619" t="s">
        <v>429</v>
      </c>
      <c r="E318" s="463"/>
      <c r="F318" s="879">
        <f t="shared" si="40"/>
        <v>0</v>
      </c>
    </row>
    <row r="319" spans="1:6" ht="14.4">
      <c r="A319" s="708"/>
      <c r="B319" s="617" t="s">
        <v>601</v>
      </c>
      <c r="C319" s="711"/>
      <c r="D319" s="461"/>
      <c r="E319" s="463"/>
      <c r="F319" s="888"/>
    </row>
    <row r="320" spans="1:6" ht="27.6">
      <c r="A320" s="709" t="s">
        <v>1114</v>
      </c>
      <c r="B320" s="682" t="s">
        <v>778</v>
      </c>
      <c r="C320" s="711">
        <v>385.96</v>
      </c>
      <c r="D320" s="461" t="s">
        <v>424</v>
      </c>
      <c r="E320" s="463"/>
      <c r="F320" s="879">
        <f t="shared" ref="F320:F322" si="41">E320*C320</f>
        <v>0</v>
      </c>
    </row>
    <row r="321" spans="1:6">
      <c r="A321" s="709" t="s">
        <v>1115</v>
      </c>
      <c r="B321" s="682" t="s">
        <v>94</v>
      </c>
      <c r="C321" s="711">
        <v>8.61</v>
      </c>
      <c r="D321" s="461" t="s">
        <v>424</v>
      </c>
      <c r="E321" s="463"/>
      <c r="F321" s="879">
        <f t="shared" si="41"/>
        <v>0</v>
      </c>
    </row>
    <row r="322" spans="1:6">
      <c r="A322" s="709" t="s">
        <v>1116</v>
      </c>
      <c r="B322" s="673" t="s">
        <v>781</v>
      </c>
      <c r="C322" s="711">
        <v>10.08</v>
      </c>
      <c r="D322" s="461" t="s">
        <v>424</v>
      </c>
      <c r="E322" s="463"/>
      <c r="F322" s="879">
        <f t="shared" si="41"/>
        <v>0</v>
      </c>
    </row>
    <row r="323" spans="1:6" ht="14.4">
      <c r="A323" s="708"/>
      <c r="B323" s="617" t="s">
        <v>604</v>
      </c>
      <c r="C323" s="711"/>
      <c r="D323" s="461"/>
      <c r="E323" s="463"/>
      <c r="F323" s="888"/>
    </row>
    <row r="324" spans="1:6" ht="41.4">
      <c r="A324" s="709" t="s">
        <v>1117</v>
      </c>
      <c r="B324" s="682" t="s">
        <v>606</v>
      </c>
      <c r="C324" s="711">
        <v>151.20000000000002</v>
      </c>
      <c r="D324" s="461" t="s">
        <v>424</v>
      </c>
      <c r="E324" s="463"/>
      <c r="F324" s="879">
        <f t="shared" ref="F324:F325" si="42">E324*C324</f>
        <v>0</v>
      </c>
    </row>
    <row r="325" spans="1:6">
      <c r="A325" s="709" t="s">
        <v>1118</v>
      </c>
      <c r="B325" s="682" t="s">
        <v>94</v>
      </c>
      <c r="C325" s="711">
        <v>6.56</v>
      </c>
      <c r="D325" s="461" t="s">
        <v>424</v>
      </c>
      <c r="E325" s="463"/>
      <c r="F325" s="879">
        <f t="shared" si="42"/>
        <v>0</v>
      </c>
    </row>
    <row r="326" spans="1:6" ht="14.4">
      <c r="A326" s="708"/>
      <c r="B326" s="617" t="s">
        <v>105</v>
      </c>
      <c r="C326" s="711"/>
      <c r="D326" s="461"/>
      <c r="E326" s="463"/>
      <c r="F326" s="888"/>
    </row>
    <row r="327" spans="1:6">
      <c r="A327" s="709"/>
      <c r="B327" s="682" t="s">
        <v>788</v>
      </c>
      <c r="C327" s="711"/>
      <c r="D327" s="461"/>
      <c r="E327" s="463"/>
      <c r="F327" s="888"/>
    </row>
    <row r="328" spans="1:6">
      <c r="A328" s="709" t="s">
        <v>1119</v>
      </c>
      <c r="B328" s="682" t="s">
        <v>790</v>
      </c>
      <c r="C328" s="711">
        <v>1.758</v>
      </c>
      <c r="D328" s="619" t="s">
        <v>429</v>
      </c>
      <c r="E328" s="463"/>
      <c r="F328" s="879">
        <f t="shared" ref="F328:F329" si="43">E328*C328</f>
        <v>0</v>
      </c>
    </row>
    <row r="329" spans="1:6">
      <c r="A329" s="709" t="s">
        <v>1120</v>
      </c>
      <c r="B329" s="682" t="s">
        <v>792</v>
      </c>
      <c r="C329" s="711">
        <v>1.44</v>
      </c>
      <c r="D329" s="619" t="s">
        <v>429</v>
      </c>
      <c r="E329" s="463"/>
      <c r="F329" s="879">
        <f t="shared" si="43"/>
        <v>0</v>
      </c>
    </row>
    <row r="330" spans="1:6">
      <c r="A330" s="709"/>
      <c r="B330" s="680" t="s">
        <v>793</v>
      </c>
      <c r="C330" s="711"/>
      <c r="D330" s="461"/>
      <c r="E330" s="463"/>
      <c r="F330" s="888"/>
    </row>
    <row r="331" spans="1:6">
      <c r="A331" s="709" t="s">
        <v>1121</v>
      </c>
      <c r="B331" s="682" t="s">
        <v>795</v>
      </c>
      <c r="C331" s="711">
        <v>8.7899999999999991</v>
      </c>
      <c r="D331" s="619" t="s">
        <v>429</v>
      </c>
      <c r="E331" s="463"/>
      <c r="F331" s="879">
        <f t="shared" ref="F331:F338" si="44">E331*C331</f>
        <v>0</v>
      </c>
    </row>
    <row r="332" spans="1:6">
      <c r="A332" s="709" t="s">
        <v>1122</v>
      </c>
      <c r="B332" s="682" t="s">
        <v>797</v>
      </c>
      <c r="C332" s="711">
        <v>2.3840000000000003</v>
      </c>
      <c r="D332" s="619" t="s">
        <v>429</v>
      </c>
      <c r="E332" s="463"/>
      <c r="F332" s="879">
        <f t="shared" si="44"/>
        <v>0</v>
      </c>
    </row>
    <row r="333" spans="1:6">
      <c r="A333" s="709" t="s">
        <v>1139</v>
      </c>
      <c r="B333" s="682" t="s">
        <v>799</v>
      </c>
      <c r="C333" s="711">
        <v>4.68</v>
      </c>
      <c r="D333" s="619" t="s">
        <v>429</v>
      </c>
      <c r="E333" s="463"/>
      <c r="F333" s="879">
        <f t="shared" si="44"/>
        <v>0</v>
      </c>
    </row>
    <row r="334" spans="1:6">
      <c r="A334" s="709" t="s">
        <v>1140</v>
      </c>
      <c r="B334" s="682" t="s">
        <v>801</v>
      </c>
      <c r="C334" s="711">
        <v>0.80600000000000027</v>
      </c>
      <c r="D334" s="619" t="s">
        <v>429</v>
      </c>
      <c r="E334" s="463"/>
      <c r="F334" s="879">
        <f t="shared" si="44"/>
        <v>0</v>
      </c>
    </row>
    <row r="335" spans="1:6">
      <c r="A335" s="709" t="s">
        <v>1141</v>
      </c>
      <c r="B335" s="682" t="s">
        <v>803</v>
      </c>
      <c r="C335" s="711">
        <v>3.5489999999999999</v>
      </c>
      <c r="D335" s="619" t="s">
        <v>429</v>
      </c>
      <c r="E335" s="463"/>
      <c r="F335" s="879">
        <f t="shared" si="44"/>
        <v>0</v>
      </c>
    </row>
    <row r="336" spans="1:6">
      <c r="A336" s="709" t="s">
        <v>1142</v>
      </c>
      <c r="B336" s="682" t="s">
        <v>805</v>
      </c>
      <c r="C336" s="711">
        <v>15.120000000000003</v>
      </c>
      <c r="D336" s="619" t="s">
        <v>429</v>
      </c>
      <c r="E336" s="463"/>
      <c r="F336" s="879">
        <f t="shared" si="44"/>
        <v>0</v>
      </c>
    </row>
    <row r="337" spans="1:6">
      <c r="A337" s="709" t="s">
        <v>1143</v>
      </c>
      <c r="B337" s="682" t="s">
        <v>807</v>
      </c>
      <c r="C337" s="711">
        <v>4.7680000000000007</v>
      </c>
      <c r="D337" s="619" t="s">
        <v>429</v>
      </c>
      <c r="E337" s="463"/>
      <c r="F337" s="879">
        <f t="shared" si="44"/>
        <v>0</v>
      </c>
    </row>
    <row r="338" spans="1:6">
      <c r="A338" s="709" t="s">
        <v>1144</v>
      </c>
      <c r="B338" s="682" t="s">
        <v>809</v>
      </c>
      <c r="C338" s="711">
        <v>1.3360000000000001</v>
      </c>
      <c r="D338" s="619" t="s">
        <v>429</v>
      </c>
      <c r="E338" s="463"/>
      <c r="F338" s="879">
        <f t="shared" si="44"/>
        <v>0</v>
      </c>
    </row>
    <row r="339" spans="1:6" ht="14.4">
      <c r="A339" s="709"/>
      <c r="B339" s="617" t="s">
        <v>154</v>
      </c>
      <c r="C339" s="711"/>
      <c r="D339" s="461"/>
      <c r="E339" s="463"/>
      <c r="F339" s="888"/>
    </row>
    <row r="340" spans="1:6" ht="28.8">
      <c r="A340" s="709"/>
      <c r="B340" s="617" t="s">
        <v>812</v>
      </c>
      <c r="C340" s="711"/>
      <c r="D340" s="461"/>
      <c r="E340" s="463"/>
      <c r="F340" s="888"/>
    </row>
    <row r="341" spans="1:6">
      <c r="A341" s="709" t="s">
        <v>1145</v>
      </c>
      <c r="B341" s="682" t="s">
        <v>814</v>
      </c>
      <c r="C341" s="711">
        <v>162.06059999999999</v>
      </c>
      <c r="D341" s="461" t="s">
        <v>122</v>
      </c>
      <c r="E341" s="463"/>
      <c r="F341" s="879">
        <f t="shared" ref="F341:F343" si="45">E341*C341</f>
        <v>0</v>
      </c>
    </row>
    <row r="342" spans="1:6">
      <c r="A342" s="709" t="s">
        <v>1146</v>
      </c>
      <c r="B342" s="682" t="s">
        <v>816</v>
      </c>
      <c r="C342" s="711">
        <v>1206.6237100000001</v>
      </c>
      <c r="D342" s="461" t="s">
        <v>122</v>
      </c>
      <c r="E342" s="463"/>
      <c r="F342" s="879">
        <f t="shared" si="45"/>
        <v>0</v>
      </c>
    </row>
    <row r="343" spans="1:6">
      <c r="A343" s="709" t="s">
        <v>1147</v>
      </c>
      <c r="B343" s="682" t="s">
        <v>818</v>
      </c>
      <c r="C343" s="710">
        <v>598.32188000000008</v>
      </c>
      <c r="D343" s="461" t="s">
        <v>122</v>
      </c>
      <c r="E343" s="463"/>
      <c r="F343" s="879">
        <f t="shared" si="45"/>
        <v>0</v>
      </c>
    </row>
    <row r="344" spans="1:6" ht="27.6">
      <c r="A344" s="709"/>
      <c r="B344" s="680" t="s">
        <v>819</v>
      </c>
      <c r="C344" s="711"/>
      <c r="D344" s="461"/>
      <c r="E344" s="463"/>
      <c r="F344" s="888"/>
    </row>
    <row r="345" spans="1:6">
      <c r="A345" s="709" t="s">
        <v>1148</v>
      </c>
      <c r="B345" s="682" t="s">
        <v>821</v>
      </c>
      <c r="C345" s="710">
        <v>16.399999999999999</v>
      </c>
      <c r="D345" s="461" t="s">
        <v>424</v>
      </c>
      <c r="E345" s="463"/>
      <c r="F345" s="879">
        <f t="shared" ref="F345" si="46">E345*C345</f>
        <v>0</v>
      </c>
    </row>
    <row r="346" spans="1:6" ht="14.4">
      <c r="A346" s="709"/>
      <c r="B346" s="617" t="s">
        <v>618</v>
      </c>
      <c r="C346" s="711"/>
      <c r="D346" s="461"/>
      <c r="E346" s="463"/>
      <c r="F346" s="888"/>
    </row>
    <row r="347" spans="1:6">
      <c r="A347" s="709" t="s">
        <v>1149</v>
      </c>
      <c r="B347" s="682" t="s">
        <v>823</v>
      </c>
      <c r="C347" s="711">
        <v>38.503999999999998</v>
      </c>
      <c r="D347" s="461" t="s">
        <v>424</v>
      </c>
      <c r="E347" s="463"/>
      <c r="F347" s="879">
        <f t="shared" ref="F347:F350" si="47">E347*C347</f>
        <v>0</v>
      </c>
    </row>
    <row r="348" spans="1:6">
      <c r="A348" s="709" t="s">
        <v>1150</v>
      </c>
      <c r="B348" s="682" t="s">
        <v>825</v>
      </c>
      <c r="C348" s="711">
        <v>13</v>
      </c>
      <c r="D348" s="461" t="s">
        <v>424</v>
      </c>
      <c r="E348" s="463"/>
      <c r="F348" s="879">
        <f t="shared" si="47"/>
        <v>0</v>
      </c>
    </row>
    <row r="349" spans="1:6">
      <c r="A349" s="709" t="s">
        <v>1151</v>
      </c>
      <c r="B349" s="682" t="s">
        <v>827</v>
      </c>
      <c r="C349" s="711">
        <v>4</v>
      </c>
      <c r="D349" s="461" t="s">
        <v>424</v>
      </c>
      <c r="E349" s="463"/>
      <c r="F349" s="879">
        <f t="shared" si="47"/>
        <v>0</v>
      </c>
    </row>
    <row r="350" spans="1:6">
      <c r="A350" s="709" t="s">
        <v>1152</v>
      </c>
      <c r="B350" s="682" t="s">
        <v>829</v>
      </c>
      <c r="C350" s="711">
        <v>4.95</v>
      </c>
      <c r="D350" s="461" t="s">
        <v>424</v>
      </c>
      <c r="E350" s="463"/>
      <c r="F350" s="879">
        <f t="shared" si="47"/>
        <v>0</v>
      </c>
    </row>
    <row r="351" spans="1:6" ht="14.4">
      <c r="A351" s="709"/>
      <c r="B351" s="617" t="s">
        <v>830</v>
      </c>
      <c r="C351" s="711"/>
      <c r="D351" s="461"/>
      <c r="E351" s="463"/>
      <c r="F351" s="888"/>
    </row>
    <row r="352" spans="1:6" ht="41.4">
      <c r="A352" s="709"/>
      <c r="B352" s="699" t="s">
        <v>1562</v>
      </c>
      <c r="C352" s="711"/>
      <c r="D352" s="461"/>
      <c r="E352" s="463"/>
      <c r="F352" s="888"/>
    </row>
    <row r="353" spans="1:6">
      <c r="A353" s="709" t="s">
        <v>1153</v>
      </c>
      <c r="B353" s="682" t="s">
        <v>1341</v>
      </c>
      <c r="C353" s="711">
        <v>98.250000000000014</v>
      </c>
      <c r="D353" s="461" t="s">
        <v>424</v>
      </c>
      <c r="E353" s="463"/>
      <c r="F353" s="879">
        <f t="shared" ref="F353:F354" si="48">E353*C353</f>
        <v>0</v>
      </c>
    </row>
    <row r="354" spans="1:6">
      <c r="A354" s="709" t="s">
        <v>1565</v>
      </c>
      <c r="B354" s="682" t="s">
        <v>1342</v>
      </c>
      <c r="C354" s="711">
        <v>70.740000000000009</v>
      </c>
      <c r="D354" s="461" t="s">
        <v>424</v>
      </c>
      <c r="E354" s="463"/>
      <c r="F354" s="879">
        <f t="shared" si="48"/>
        <v>0</v>
      </c>
    </row>
    <row r="355" spans="1:6" ht="14.4">
      <c r="A355" s="709"/>
      <c r="B355" s="617" t="s">
        <v>836</v>
      </c>
      <c r="C355" s="711"/>
      <c r="D355" s="461"/>
      <c r="E355" s="463"/>
      <c r="F355" s="888"/>
    </row>
    <row r="356" spans="1:6">
      <c r="A356" s="709" t="s">
        <v>1566</v>
      </c>
      <c r="B356" s="682" t="s">
        <v>838</v>
      </c>
      <c r="C356" s="711">
        <v>68.5</v>
      </c>
      <c r="D356" s="461" t="s">
        <v>424</v>
      </c>
      <c r="E356" s="463"/>
      <c r="F356" s="879">
        <f t="shared" ref="F356:F357" si="49">E356*C356</f>
        <v>0</v>
      </c>
    </row>
    <row r="357" spans="1:6" ht="27.6">
      <c r="A357" s="709" t="s">
        <v>1567</v>
      </c>
      <c r="B357" s="682" t="s">
        <v>840</v>
      </c>
      <c r="C357" s="711">
        <v>68.5</v>
      </c>
      <c r="D357" s="461" t="s">
        <v>424</v>
      </c>
      <c r="E357" s="463"/>
      <c r="F357" s="879">
        <f t="shared" si="49"/>
        <v>0</v>
      </c>
    </row>
    <row r="358" spans="1:6">
      <c r="A358" s="712">
        <v>7.2</v>
      </c>
      <c r="B358" s="669" t="s">
        <v>841</v>
      </c>
      <c r="C358" s="713"/>
      <c r="D358" s="713"/>
      <c r="E358" s="494"/>
      <c r="F358" s="889">
        <f>SUM(F360:F376)</f>
        <v>0</v>
      </c>
    </row>
    <row r="359" spans="1:6" ht="28.8">
      <c r="A359" s="708"/>
      <c r="B359" s="617" t="s">
        <v>842</v>
      </c>
      <c r="C359" s="711"/>
      <c r="D359" s="714"/>
      <c r="E359" s="463"/>
      <c r="F359" s="888"/>
    </row>
    <row r="360" spans="1:6">
      <c r="A360" s="709" t="s">
        <v>1154</v>
      </c>
      <c r="B360" s="682" t="s">
        <v>844</v>
      </c>
      <c r="C360" s="710">
        <v>1.4040000000000004</v>
      </c>
      <c r="D360" s="619" t="s">
        <v>429</v>
      </c>
      <c r="E360" s="463"/>
      <c r="F360" s="879">
        <f t="shared" ref="F360:F361" si="50">E360*C360</f>
        <v>0</v>
      </c>
    </row>
    <row r="361" spans="1:6">
      <c r="A361" s="709" t="s">
        <v>1155</v>
      </c>
      <c r="B361" s="682" t="s">
        <v>512</v>
      </c>
      <c r="C361" s="711">
        <v>3.5489999999999999</v>
      </c>
      <c r="D361" s="619" t="s">
        <v>429</v>
      </c>
      <c r="E361" s="463"/>
      <c r="F361" s="879">
        <f t="shared" si="50"/>
        <v>0</v>
      </c>
    </row>
    <row r="362" spans="1:6" ht="27.6">
      <c r="A362" s="709"/>
      <c r="B362" s="680" t="s">
        <v>812</v>
      </c>
      <c r="C362" s="711"/>
      <c r="D362" s="461"/>
      <c r="E362" s="463"/>
      <c r="F362" s="888"/>
    </row>
    <row r="363" spans="1:6">
      <c r="A363" s="709" t="s">
        <v>1156</v>
      </c>
      <c r="B363" s="682" t="s">
        <v>814</v>
      </c>
      <c r="C363" s="711">
        <v>199.38415000000001</v>
      </c>
      <c r="D363" s="461" t="s">
        <v>122</v>
      </c>
      <c r="E363" s="463"/>
      <c r="F363" s="879">
        <f t="shared" ref="F363:F365" si="51">E363*C363</f>
        <v>0</v>
      </c>
    </row>
    <row r="364" spans="1:6">
      <c r="A364" s="709" t="s">
        <v>1157</v>
      </c>
      <c r="B364" s="682" t="s">
        <v>818</v>
      </c>
      <c r="C364" s="711">
        <v>344.70280000000002</v>
      </c>
      <c r="D364" s="461" t="s">
        <v>122</v>
      </c>
      <c r="E364" s="463"/>
      <c r="F364" s="879">
        <f t="shared" si="51"/>
        <v>0</v>
      </c>
    </row>
    <row r="365" spans="1:6">
      <c r="A365" s="709" t="s">
        <v>1158</v>
      </c>
      <c r="B365" s="682" t="s">
        <v>848</v>
      </c>
      <c r="C365" s="711">
        <v>18.38</v>
      </c>
      <c r="D365" s="461" t="s">
        <v>122</v>
      </c>
      <c r="E365" s="463"/>
      <c r="F365" s="879">
        <f t="shared" si="51"/>
        <v>0</v>
      </c>
    </row>
    <row r="366" spans="1:6" ht="14.4">
      <c r="A366" s="708"/>
      <c r="B366" s="617" t="s">
        <v>850</v>
      </c>
      <c r="C366" s="711"/>
      <c r="D366" s="461"/>
      <c r="E366" s="463"/>
      <c r="F366" s="888"/>
    </row>
    <row r="367" spans="1:6">
      <c r="A367" s="709" t="s">
        <v>1159</v>
      </c>
      <c r="B367" s="682" t="s">
        <v>851</v>
      </c>
      <c r="C367" s="711">
        <v>17</v>
      </c>
      <c r="D367" s="461" t="s">
        <v>135</v>
      </c>
      <c r="E367" s="463"/>
      <c r="F367" s="879">
        <f t="shared" ref="F367" si="52">E367*C367</f>
        <v>0</v>
      </c>
    </row>
    <row r="368" spans="1:6" ht="14.4">
      <c r="A368" s="708"/>
      <c r="B368" s="617" t="s">
        <v>670</v>
      </c>
      <c r="C368" s="711"/>
      <c r="D368" s="461"/>
      <c r="E368" s="463"/>
      <c r="F368" s="888"/>
    </row>
    <row r="369" spans="1:6">
      <c r="A369" s="709" t="s">
        <v>1160</v>
      </c>
      <c r="B369" s="682" t="s">
        <v>854</v>
      </c>
      <c r="C369" s="711">
        <v>34.32</v>
      </c>
      <c r="D369" s="461" t="s">
        <v>424</v>
      </c>
      <c r="E369" s="463"/>
      <c r="F369" s="879">
        <f t="shared" ref="F369:F370" si="53">E369*C369</f>
        <v>0</v>
      </c>
    </row>
    <row r="370" spans="1:6">
      <c r="A370" s="709" t="s">
        <v>1161</v>
      </c>
      <c r="B370" s="682" t="s">
        <v>855</v>
      </c>
      <c r="C370" s="710">
        <v>41.684000000000005</v>
      </c>
      <c r="D370" s="461" t="s">
        <v>424</v>
      </c>
      <c r="E370" s="463"/>
      <c r="F370" s="879">
        <f t="shared" si="53"/>
        <v>0</v>
      </c>
    </row>
    <row r="371" spans="1:6" ht="14.4">
      <c r="A371" s="708"/>
      <c r="B371" s="617" t="s">
        <v>519</v>
      </c>
      <c r="C371" s="711"/>
      <c r="D371" s="461"/>
      <c r="E371" s="463"/>
      <c r="F371" s="888"/>
    </row>
    <row r="372" spans="1:6" ht="27.6">
      <c r="A372" s="709"/>
      <c r="B372" s="680" t="s">
        <v>857</v>
      </c>
      <c r="C372" s="711"/>
      <c r="D372" s="461"/>
      <c r="E372" s="463"/>
      <c r="F372" s="888"/>
    </row>
    <row r="373" spans="1:6">
      <c r="A373" s="709" t="s">
        <v>1354</v>
      </c>
      <c r="B373" s="682" t="s">
        <v>677</v>
      </c>
      <c r="C373" s="711">
        <v>59.15</v>
      </c>
      <c r="D373" s="461" t="s">
        <v>135</v>
      </c>
      <c r="E373" s="463"/>
      <c r="F373" s="879">
        <f t="shared" ref="F373:F376" si="54">E373*C373</f>
        <v>0</v>
      </c>
    </row>
    <row r="374" spans="1:6" ht="27.6">
      <c r="A374" s="709" t="s">
        <v>1568</v>
      </c>
      <c r="B374" s="682" t="s">
        <v>858</v>
      </c>
      <c r="C374" s="711">
        <v>948.2</v>
      </c>
      <c r="D374" s="461" t="s">
        <v>135</v>
      </c>
      <c r="E374" s="463"/>
      <c r="F374" s="879">
        <f t="shared" si="54"/>
        <v>0</v>
      </c>
    </row>
    <row r="375" spans="1:6">
      <c r="A375" s="709" t="s">
        <v>1569</v>
      </c>
      <c r="B375" s="682" t="s">
        <v>860</v>
      </c>
      <c r="C375" s="711">
        <v>144.63</v>
      </c>
      <c r="D375" s="461" t="s">
        <v>424</v>
      </c>
      <c r="E375" s="463"/>
      <c r="F375" s="879">
        <f t="shared" si="54"/>
        <v>0</v>
      </c>
    </row>
    <row r="376" spans="1:6" ht="27.6">
      <c r="A376" s="709" t="s">
        <v>1570</v>
      </c>
      <c r="B376" s="682" t="s">
        <v>862</v>
      </c>
      <c r="C376" s="711">
        <v>36.576599999999999</v>
      </c>
      <c r="D376" s="461" t="s">
        <v>424</v>
      </c>
      <c r="E376" s="463"/>
      <c r="F376" s="879">
        <f t="shared" si="54"/>
        <v>0</v>
      </c>
    </row>
    <row r="377" spans="1:6">
      <c r="A377" s="712">
        <v>7.3</v>
      </c>
      <c r="B377" s="669" t="s">
        <v>174</v>
      </c>
      <c r="C377" s="713"/>
      <c r="D377" s="713"/>
      <c r="E377" s="494"/>
      <c r="F377" s="889">
        <f>SUM(F380:F406)</f>
        <v>0</v>
      </c>
    </row>
    <row r="378" spans="1:6" ht="14.4">
      <c r="A378" s="709"/>
      <c r="B378" s="617" t="s">
        <v>524</v>
      </c>
      <c r="C378" s="711"/>
      <c r="D378" s="461"/>
      <c r="E378" s="463"/>
      <c r="F378" s="888"/>
    </row>
    <row r="379" spans="1:6" ht="43.2">
      <c r="A379" s="709"/>
      <c r="B379" s="715" t="s">
        <v>863</v>
      </c>
      <c r="C379" s="711"/>
      <c r="D379" s="461"/>
      <c r="E379" s="463"/>
      <c r="F379" s="888"/>
    </row>
    <row r="380" spans="1:6">
      <c r="A380" s="709" t="s">
        <v>1162</v>
      </c>
      <c r="B380" s="682" t="s">
        <v>865</v>
      </c>
      <c r="C380" s="711">
        <v>53</v>
      </c>
      <c r="D380" s="461" t="s">
        <v>135</v>
      </c>
      <c r="E380" s="463"/>
      <c r="F380" s="879">
        <f t="shared" ref="F380:F386" si="55">E380*C380</f>
        <v>0</v>
      </c>
    </row>
    <row r="381" spans="1:6" ht="27.6">
      <c r="A381" s="709" t="s">
        <v>1163</v>
      </c>
      <c r="B381" s="682" t="s">
        <v>867</v>
      </c>
      <c r="C381" s="711">
        <v>56.5</v>
      </c>
      <c r="D381" s="461" t="s">
        <v>135</v>
      </c>
      <c r="E381" s="463"/>
      <c r="F381" s="879">
        <f t="shared" si="55"/>
        <v>0</v>
      </c>
    </row>
    <row r="382" spans="1:6" ht="27.6">
      <c r="A382" s="709" t="s">
        <v>1164</v>
      </c>
      <c r="B382" s="716" t="s">
        <v>869</v>
      </c>
      <c r="C382" s="711">
        <v>114.63290000000001</v>
      </c>
      <c r="D382" s="461" t="s">
        <v>135</v>
      </c>
      <c r="E382" s="463"/>
      <c r="F382" s="879">
        <f t="shared" si="55"/>
        <v>0</v>
      </c>
    </row>
    <row r="383" spans="1:6" ht="27.6">
      <c r="A383" s="709" t="s">
        <v>1165</v>
      </c>
      <c r="B383" s="716" t="s">
        <v>184</v>
      </c>
      <c r="C383" s="711">
        <v>213.60000000000002</v>
      </c>
      <c r="D383" s="461" t="s">
        <v>135</v>
      </c>
      <c r="E383" s="463"/>
      <c r="F383" s="879">
        <f t="shared" si="55"/>
        <v>0</v>
      </c>
    </row>
    <row r="384" spans="1:6">
      <c r="A384" s="709" t="s">
        <v>1166</v>
      </c>
      <c r="B384" s="716" t="s">
        <v>872</v>
      </c>
      <c r="C384" s="711">
        <v>40</v>
      </c>
      <c r="D384" s="461" t="s">
        <v>529</v>
      </c>
      <c r="E384" s="463"/>
      <c r="F384" s="879">
        <f t="shared" si="55"/>
        <v>0</v>
      </c>
    </row>
    <row r="385" spans="1:6" ht="27.6">
      <c r="A385" s="709" t="s">
        <v>1167</v>
      </c>
      <c r="B385" s="716" t="s">
        <v>874</v>
      </c>
      <c r="C385" s="711">
        <v>20</v>
      </c>
      <c r="D385" s="461" t="s">
        <v>529</v>
      </c>
      <c r="E385" s="463"/>
      <c r="F385" s="879">
        <f t="shared" si="55"/>
        <v>0</v>
      </c>
    </row>
    <row r="386" spans="1:6" ht="27.6">
      <c r="A386" s="709" t="s">
        <v>1168</v>
      </c>
      <c r="B386" s="716" t="s">
        <v>876</v>
      </c>
      <c r="C386" s="711">
        <v>20</v>
      </c>
      <c r="D386" s="461" t="s">
        <v>529</v>
      </c>
      <c r="E386" s="463"/>
      <c r="F386" s="879">
        <f t="shared" si="55"/>
        <v>0</v>
      </c>
    </row>
    <row r="387" spans="1:6" ht="14.4">
      <c r="A387" s="708"/>
      <c r="B387" s="617" t="s">
        <v>192</v>
      </c>
      <c r="C387" s="711"/>
      <c r="D387" s="461"/>
      <c r="E387" s="463"/>
      <c r="F387" s="888"/>
    </row>
    <row r="388" spans="1:6" ht="41.4">
      <c r="A388" s="709" t="s">
        <v>1169</v>
      </c>
      <c r="B388" s="682" t="s">
        <v>878</v>
      </c>
      <c r="C388" s="711">
        <v>201.14000000000001</v>
      </c>
      <c r="D388" s="461" t="s">
        <v>424</v>
      </c>
      <c r="E388" s="463"/>
      <c r="F388" s="879">
        <f t="shared" ref="F388:F390" si="56">E388*C388</f>
        <v>0</v>
      </c>
    </row>
    <row r="389" spans="1:6" ht="27.6">
      <c r="A389" s="709" t="s">
        <v>1170</v>
      </c>
      <c r="B389" s="682" t="s">
        <v>880</v>
      </c>
      <c r="C389" s="711">
        <v>201.14000000000001</v>
      </c>
      <c r="D389" s="461" t="s">
        <v>424</v>
      </c>
      <c r="E389" s="463"/>
      <c r="F389" s="879">
        <f t="shared" si="56"/>
        <v>0</v>
      </c>
    </row>
    <row r="390" spans="1:6" ht="27.6">
      <c r="A390" s="709" t="s">
        <v>1171</v>
      </c>
      <c r="B390" s="682" t="s">
        <v>196</v>
      </c>
      <c r="C390" s="711">
        <v>18.8</v>
      </c>
      <c r="D390" s="461" t="s">
        <v>135</v>
      </c>
      <c r="E390" s="463"/>
      <c r="F390" s="879">
        <f t="shared" si="56"/>
        <v>0</v>
      </c>
    </row>
    <row r="391" spans="1:6" ht="14.4">
      <c r="A391" s="708"/>
      <c r="B391" s="617" t="s">
        <v>882</v>
      </c>
      <c r="C391" s="711"/>
      <c r="D391" s="461"/>
      <c r="E391" s="463"/>
      <c r="F391" s="888"/>
    </row>
    <row r="392" spans="1:6" ht="41.4">
      <c r="A392" s="709" t="s">
        <v>1172</v>
      </c>
      <c r="B392" s="682" t="s">
        <v>1135</v>
      </c>
      <c r="C392" s="711">
        <v>22.6</v>
      </c>
      <c r="D392" s="461" t="s">
        <v>135</v>
      </c>
      <c r="E392" s="463"/>
      <c r="F392" s="879">
        <f t="shared" ref="F392" si="57">E392*C392</f>
        <v>0</v>
      </c>
    </row>
    <row r="393" spans="1:6" ht="14.4">
      <c r="A393" s="708"/>
      <c r="B393" s="617" t="s">
        <v>535</v>
      </c>
      <c r="C393" s="710"/>
      <c r="D393" s="461"/>
      <c r="E393" s="495"/>
      <c r="F393" s="888"/>
    </row>
    <row r="394" spans="1:6">
      <c r="A394" s="709"/>
      <c r="B394" s="680" t="s">
        <v>202</v>
      </c>
      <c r="C394" s="710"/>
      <c r="D394" s="461"/>
      <c r="E394" s="495"/>
      <c r="F394" s="888"/>
    </row>
    <row r="395" spans="1:6" ht="27.6">
      <c r="A395" s="709" t="s">
        <v>1173</v>
      </c>
      <c r="B395" s="682" t="s">
        <v>886</v>
      </c>
      <c r="C395" s="710">
        <v>28.400000000000006</v>
      </c>
      <c r="D395" s="461" t="s">
        <v>135</v>
      </c>
      <c r="E395" s="495"/>
      <c r="F395" s="879">
        <f t="shared" ref="F395:F399" si="58">E395*C395</f>
        <v>0</v>
      </c>
    </row>
    <row r="396" spans="1:6">
      <c r="A396" s="709" t="s">
        <v>1174</v>
      </c>
      <c r="B396" s="716" t="s">
        <v>539</v>
      </c>
      <c r="C396" s="710">
        <v>4</v>
      </c>
      <c r="D396" s="461" t="s">
        <v>529</v>
      </c>
      <c r="E396" s="495"/>
      <c r="F396" s="879">
        <f t="shared" si="58"/>
        <v>0</v>
      </c>
    </row>
    <row r="397" spans="1:6" ht="27.6">
      <c r="A397" s="709" t="s">
        <v>1571</v>
      </c>
      <c r="B397" s="682" t="s">
        <v>889</v>
      </c>
      <c r="C397" s="710">
        <v>1</v>
      </c>
      <c r="D397" s="461" t="s">
        <v>209</v>
      </c>
      <c r="E397" s="495"/>
      <c r="F397" s="879">
        <f t="shared" si="58"/>
        <v>0</v>
      </c>
    </row>
    <row r="398" spans="1:6" ht="27.6">
      <c r="A398" s="709" t="s">
        <v>1572</v>
      </c>
      <c r="B398" s="716" t="s">
        <v>211</v>
      </c>
      <c r="C398" s="717">
        <v>1</v>
      </c>
      <c r="D398" s="619" t="s">
        <v>21</v>
      </c>
      <c r="E398" s="532"/>
      <c r="F398" s="879">
        <f t="shared" si="58"/>
        <v>0</v>
      </c>
    </row>
    <row r="399" spans="1:6" ht="27.6">
      <c r="A399" s="709" t="s">
        <v>1573</v>
      </c>
      <c r="B399" s="716" t="s">
        <v>892</v>
      </c>
      <c r="C399" s="710">
        <v>55.8</v>
      </c>
      <c r="D399" s="619" t="s">
        <v>135</v>
      </c>
      <c r="E399" s="532"/>
      <c r="F399" s="879">
        <f t="shared" si="58"/>
        <v>0</v>
      </c>
    </row>
    <row r="400" spans="1:6" ht="41.4">
      <c r="A400" s="708"/>
      <c r="B400" s="685" t="s">
        <v>893</v>
      </c>
      <c r="C400" s="717"/>
      <c r="D400" s="619"/>
      <c r="E400" s="532"/>
      <c r="F400" s="888"/>
    </row>
    <row r="401" spans="1:6">
      <c r="A401" s="709" t="s">
        <v>1574</v>
      </c>
      <c r="B401" s="682" t="s">
        <v>895</v>
      </c>
      <c r="C401" s="717">
        <v>4.032</v>
      </c>
      <c r="D401" s="619" t="s">
        <v>429</v>
      </c>
      <c r="E401" s="532"/>
      <c r="F401" s="879">
        <f t="shared" ref="F401:F406" si="59">E401*C401</f>
        <v>0</v>
      </c>
    </row>
    <row r="402" spans="1:6">
      <c r="A402" s="709" t="s">
        <v>1575</v>
      </c>
      <c r="B402" s="682" t="s">
        <v>897</v>
      </c>
      <c r="C402" s="717">
        <v>1.3439999999999999</v>
      </c>
      <c r="D402" s="619" t="s">
        <v>429</v>
      </c>
      <c r="E402" s="532"/>
      <c r="F402" s="879">
        <f t="shared" si="59"/>
        <v>0</v>
      </c>
    </row>
    <row r="403" spans="1:6">
      <c r="A403" s="709" t="s">
        <v>1576</v>
      </c>
      <c r="B403" s="682" t="s">
        <v>899</v>
      </c>
      <c r="C403" s="717">
        <v>1.1759999999999997</v>
      </c>
      <c r="D403" s="619" t="s">
        <v>429</v>
      </c>
      <c r="E403" s="532"/>
      <c r="F403" s="879">
        <f t="shared" si="59"/>
        <v>0</v>
      </c>
    </row>
    <row r="404" spans="1:6">
      <c r="A404" s="709" t="s">
        <v>1577</v>
      </c>
      <c r="B404" s="682" t="s">
        <v>901</v>
      </c>
      <c r="C404" s="717">
        <v>10.08</v>
      </c>
      <c r="D404" s="461" t="s">
        <v>424</v>
      </c>
      <c r="E404" s="532"/>
      <c r="F404" s="879">
        <f t="shared" si="59"/>
        <v>0</v>
      </c>
    </row>
    <row r="405" spans="1:6">
      <c r="A405" s="709" t="s">
        <v>1578</v>
      </c>
      <c r="B405" s="483" t="s">
        <v>903</v>
      </c>
      <c r="C405" s="717">
        <v>8.84</v>
      </c>
      <c r="D405" s="461" t="s">
        <v>424</v>
      </c>
      <c r="E405" s="532"/>
      <c r="F405" s="879">
        <f t="shared" si="59"/>
        <v>0</v>
      </c>
    </row>
    <row r="406" spans="1:6">
      <c r="A406" s="709" t="s">
        <v>1579</v>
      </c>
      <c r="B406" s="682" t="s">
        <v>905</v>
      </c>
      <c r="C406" s="717">
        <v>66.800738999999993</v>
      </c>
      <c r="D406" s="619" t="s">
        <v>122</v>
      </c>
      <c r="E406" s="532"/>
      <c r="F406" s="879">
        <f t="shared" si="59"/>
        <v>0</v>
      </c>
    </row>
    <row r="407" spans="1:6">
      <c r="A407" s="712">
        <v>7.4</v>
      </c>
      <c r="B407" s="669" t="s">
        <v>214</v>
      </c>
      <c r="C407" s="713"/>
      <c r="D407" s="713"/>
      <c r="E407" s="494"/>
      <c r="F407" s="889">
        <f>SUM(F410:F414)</f>
        <v>0</v>
      </c>
    </row>
    <row r="408" spans="1:6" ht="41.4">
      <c r="A408" s="464"/>
      <c r="B408" s="680" t="s">
        <v>906</v>
      </c>
      <c r="C408" s="711"/>
      <c r="D408" s="461"/>
      <c r="E408" s="463"/>
      <c r="F408" s="888"/>
    </row>
    <row r="409" spans="1:6" ht="14.4">
      <c r="A409" s="709"/>
      <c r="B409" s="718" t="s">
        <v>907</v>
      </c>
      <c r="C409" s="711"/>
      <c r="D409" s="461"/>
      <c r="E409" s="463"/>
      <c r="F409" s="888"/>
    </row>
    <row r="410" spans="1:6" ht="96.6">
      <c r="A410" s="709" t="s">
        <v>1175</v>
      </c>
      <c r="B410" s="682" t="s">
        <v>909</v>
      </c>
      <c r="C410" s="711">
        <v>2</v>
      </c>
      <c r="D410" s="461" t="s">
        <v>529</v>
      </c>
      <c r="E410" s="463"/>
      <c r="F410" s="879">
        <f t="shared" ref="F410" si="60">E410*C410</f>
        <v>0</v>
      </c>
    </row>
    <row r="411" spans="1:6">
      <c r="A411" s="709"/>
      <c r="B411" s="685" t="s">
        <v>221</v>
      </c>
      <c r="C411" s="711"/>
      <c r="D411" s="461"/>
      <c r="E411" s="463"/>
      <c r="F411" s="888"/>
    </row>
    <row r="412" spans="1:6" ht="55.2">
      <c r="A412" s="709"/>
      <c r="B412" s="680" t="s">
        <v>910</v>
      </c>
      <c r="C412" s="711"/>
      <c r="D412" s="461"/>
      <c r="E412" s="463"/>
      <c r="F412" s="888"/>
    </row>
    <row r="413" spans="1:6" ht="55.2">
      <c r="A413" s="709" t="s">
        <v>1176</v>
      </c>
      <c r="B413" s="682" t="s">
        <v>912</v>
      </c>
      <c r="C413" s="711">
        <v>14</v>
      </c>
      <c r="D413" s="461" t="s">
        <v>529</v>
      </c>
      <c r="E413" s="463"/>
      <c r="F413" s="879">
        <f t="shared" ref="F413:F414" si="61">E413*C413</f>
        <v>0</v>
      </c>
    </row>
    <row r="414" spans="1:6" ht="27.6">
      <c r="A414" s="709" t="s">
        <v>1177</v>
      </c>
      <c r="B414" s="719" t="s">
        <v>914</v>
      </c>
      <c r="C414" s="711">
        <v>19.599999999999998</v>
      </c>
      <c r="D414" s="461" t="s">
        <v>135</v>
      </c>
      <c r="E414" s="463"/>
      <c r="F414" s="879">
        <f t="shared" si="61"/>
        <v>0</v>
      </c>
    </row>
    <row r="415" spans="1:6">
      <c r="A415" s="712">
        <v>7.5</v>
      </c>
      <c r="B415" s="720" t="s">
        <v>915</v>
      </c>
      <c r="C415" s="690"/>
      <c r="D415" s="690"/>
      <c r="E415" s="533"/>
      <c r="F415" s="890">
        <f>SUM(F417:F425)</f>
        <v>0</v>
      </c>
    </row>
    <row r="416" spans="1:6" ht="82.8">
      <c r="A416" s="709"/>
      <c r="B416" s="721" t="s">
        <v>345</v>
      </c>
      <c r="C416" s="710"/>
      <c r="D416" s="461"/>
      <c r="E416" s="463"/>
      <c r="F416" s="891"/>
    </row>
    <row r="417" spans="1:6" ht="27.6">
      <c r="A417" s="709" t="s">
        <v>1178</v>
      </c>
      <c r="B417" s="722" t="s">
        <v>917</v>
      </c>
      <c r="C417" s="723">
        <v>1</v>
      </c>
      <c r="D417" s="724" t="s">
        <v>529</v>
      </c>
      <c r="E417" s="463"/>
      <c r="F417" s="879">
        <f t="shared" ref="F417:F425" si="62">E417*C417</f>
        <v>0</v>
      </c>
    </row>
    <row r="418" spans="1:6">
      <c r="A418" s="709" t="s">
        <v>1179</v>
      </c>
      <c r="B418" s="722" t="s">
        <v>349</v>
      </c>
      <c r="C418" s="723">
        <v>1</v>
      </c>
      <c r="D418" s="724" t="s">
        <v>529</v>
      </c>
      <c r="E418" s="463"/>
      <c r="F418" s="879">
        <f t="shared" si="62"/>
        <v>0</v>
      </c>
    </row>
    <row r="419" spans="1:6" ht="27.6">
      <c r="A419" s="709" t="s">
        <v>1180</v>
      </c>
      <c r="B419" s="722" t="s">
        <v>351</v>
      </c>
      <c r="C419" s="723">
        <v>15</v>
      </c>
      <c r="D419" s="724" t="s">
        <v>135</v>
      </c>
      <c r="E419" s="463"/>
      <c r="F419" s="879">
        <f t="shared" si="62"/>
        <v>0</v>
      </c>
    </row>
    <row r="420" spans="1:6" ht="27.6">
      <c r="A420" s="709" t="s">
        <v>1181</v>
      </c>
      <c r="B420" s="722" t="s">
        <v>353</v>
      </c>
      <c r="C420" s="723">
        <v>12</v>
      </c>
      <c r="D420" s="724" t="s">
        <v>135</v>
      </c>
      <c r="E420" s="463"/>
      <c r="F420" s="879">
        <f t="shared" si="62"/>
        <v>0</v>
      </c>
    </row>
    <row r="421" spans="1:6" ht="27.6">
      <c r="A421" s="709" t="s">
        <v>1355</v>
      </c>
      <c r="B421" s="722" t="s">
        <v>355</v>
      </c>
      <c r="C421" s="723">
        <v>26</v>
      </c>
      <c r="D421" s="724" t="s">
        <v>135</v>
      </c>
      <c r="E421" s="463"/>
      <c r="F421" s="879">
        <f t="shared" si="62"/>
        <v>0</v>
      </c>
    </row>
    <row r="422" spans="1:6">
      <c r="A422" s="709" t="s">
        <v>1580</v>
      </c>
      <c r="B422" s="722" t="s">
        <v>357</v>
      </c>
      <c r="C422" s="723">
        <v>8.6666666666666661</v>
      </c>
      <c r="D422" s="724" t="s">
        <v>529</v>
      </c>
      <c r="E422" s="463"/>
      <c r="F422" s="879">
        <f t="shared" si="62"/>
        <v>0</v>
      </c>
    </row>
    <row r="423" spans="1:6">
      <c r="A423" s="709" t="s">
        <v>1581</v>
      </c>
      <c r="B423" s="722" t="s">
        <v>924</v>
      </c>
      <c r="C423" s="723">
        <v>1</v>
      </c>
      <c r="D423" s="724" t="s">
        <v>529</v>
      </c>
      <c r="E423" s="463"/>
      <c r="F423" s="879">
        <f t="shared" si="62"/>
        <v>0</v>
      </c>
    </row>
    <row r="424" spans="1:6">
      <c r="A424" s="709" t="s">
        <v>1582</v>
      </c>
      <c r="B424" s="722" t="s">
        <v>359</v>
      </c>
      <c r="C424" s="723">
        <v>1</v>
      </c>
      <c r="D424" s="724" t="s">
        <v>582</v>
      </c>
      <c r="E424" s="463"/>
      <c r="F424" s="879">
        <f t="shared" si="62"/>
        <v>0</v>
      </c>
    </row>
    <row r="425" spans="1:6" ht="41.4">
      <c r="A425" s="709" t="s">
        <v>1583</v>
      </c>
      <c r="B425" s="722" t="s">
        <v>362</v>
      </c>
      <c r="C425" s="725">
        <v>1</v>
      </c>
      <c r="D425" s="619" t="s">
        <v>927</v>
      </c>
      <c r="E425" s="537"/>
      <c r="F425" s="879">
        <f t="shared" si="62"/>
        <v>0</v>
      </c>
    </row>
    <row r="426" spans="1:6">
      <c r="A426" s="712">
        <v>7.6</v>
      </c>
      <c r="B426" s="669" t="s">
        <v>231</v>
      </c>
      <c r="C426" s="713"/>
      <c r="D426" s="713"/>
      <c r="E426" s="494"/>
      <c r="F426" s="889">
        <f>SUM(F428:F437)</f>
        <v>0</v>
      </c>
    </row>
    <row r="427" spans="1:6" ht="27.6">
      <c r="A427" s="464"/>
      <c r="B427" s="680" t="s">
        <v>928</v>
      </c>
      <c r="C427" s="711"/>
      <c r="D427" s="461"/>
      <c r="E427" s="463"/>
      <c r="F427" s="888"/>
    </row>
    <row r="428" spans="1:6">
      <c r="A428" s="709" t="s">
        <v>1584</v>
      </c>
      <c r="B428" s="682" t="s">
        <v>930</v>
      </c>
      <c r="C428" s="711">
        <v>138.52000000000001</v>
      </c>
      <c r="D428" s="461" t="s">
        <v>424</v>
      </c>
      <c r="E428" s="496"/>
      <c r="F428" s="879">
        <f t="shared" ref="F428" si="63">E428*C428</f>
        <v>0</v>
      </c>
    </row>
    <row r="429" spans="1:6">
      <c r="A429" s="709"/>
      <c r="B429" s="680" t="s">
        <v>931</v>
      </c>
      <c r="C429" s="711"/>
      <c r="D429" s="461"/>
      <c r="E429" s="463"/>
      <c r="F429" s="892"/>
    </row>
    <row r="430" spans="1:6">
      <c r="A430" s="709" t="s">
        <v>1585</v>
      </c>
      <c r="B430" s="682" t="s">
        <v>933</v>
      </c>
      <c r="C430" s="711">
        <v>142.98000000000002</v>
      </c>
      <c r="D430" s="461" t="s">
        <v>424</v>
      </c>
      <c r="E430" s="463"/>
      <c r="F430" s="879">
        <f t="shared" ref="F430:F431" si="64">E430*C430</f>
        <v>0</v>
      </c>
    </row>
    <row r="431" spans="1:6">
      <c r="A431" s="709" t="s">
        <v>1586</v>
      </c>
      <c r="B431" s="682" t="s">
        <v>935</v>
      </c>
      <c r="C431" s="711">
        <v>14.16</v>
      </c>
      <c r="D431" s="461" t="s">
        <v>135</v>
      </c>
      <c r="E431" s="463"/>
      <c r="F431" s="879">
        <f t="shared" si="64"/>
        <v>0</v>
      </c>
    </row>
    <row r="432" spans="1:6" ht="14.4">
      <c r="A432" s="709"/>
      <c r="B432" s="617"/>
      <c r="C432" s="711"/>
      <c r="D432" s="461"/>
      <c r="E432" s="463"/>
      <c r="F432" s="892"/>
    </row>
    <row r="433" spans="1:6">
      <c r="A433" s="709"/>
      <c r="B433" s="680" t="s">
        <v>937</v>
      </c>
      <c r="C433" s="711"/>
      <c r="D433" s="461"/>
      <c r="E433" s="463"/>
      <c r="F433" s="892"/>
    </row>
    <row r="434" spans="1:6">
      <c r="A434" s="709" t="s">
        <v>1587</v>
      </c>
      <c r="B434" s="682" t="s">
        <v>939</v>
      </c>
      <c r="C434" s="711">
        <v>142.98000000000002</v>
      </c>
      <c r="D434" s="461" t="s">
        <v>424</v>
      </c>
      <c r="E434" s="463"/>
      <c r="F434" s="879">
        <f t="shared" ref="F434" si="65">E434*C434</f>
        <v>0</v>
      </c>
    </row>
    <row r="435" spans="1:6">
      <c r="A435" s="709"/>
      <c r="B435" s="680" t="s">
        <v>940</v>
      </c>
      <c r="C435" s="711"/>
      <c r="D435" s="461"/>
      <c r="E435" s="463"/>
      <c r="F435" s="892"/>
    </row>
    <row r="436" spans="1:6">
      <c r="A436" s="709" t="s">
        <v>1588</v>
      </c>
      <c r="B436" s="682" t="s">
        <v>942</v>
      </c>
      <c r="C436" s="711">
        <v>184.98000000000002</v>
      </c>
      <c r="D436" s="461" t="s">
        <v>424</v>
      </c>
      <c r="E436" s="463"/>
      <c r="F436" s="879">
        <f t="shared" ref="F436:F437" si="66">E436*C436</f>
        <v>0</v>
      </c>
    </row>
    <row r="437" spans="1:6" ht="27.6">
      <c r="A437" s="709" t="s">
        <v>1589</v>
      </c>
      <c r="B437" s="682" t="s">
        <v>944</v>
      </c>
      <c r="C437" s="711">
        <v>184.98000000000002</v>
      </c>
      <c r="D437" s="461" t="s">
        <v>135</v>
      </c>
      <c r="E437" s="463"/>
      <c r="F437" s="879">
        <f t="shared" si="66"/>
        <v>0</v>
      </c>
    </row>
    <row r="438" spans="1:6">
      <c r="A438" s="712">
        <v>7.7</v>
      </c>
      <c r="B438" s="669" t="s">
        <v>257</v>
      </c>
      <c r="C438" s="713"/>
      <c r="D438" s="713"/>
      <c r="E438" s="494"/>
      <c r="F438" s="889">
        <f>SUM(F440:F447)</f>
        <v>0</v>
      </c>
    </row>
    <row r="439" spans="1:6" ht="27.6">
      <c r="A439" s="709"/>
      <c r="B439" s="726" t="s">
        <v>945</v>
      </c>
      <c r="C439" s="725"/>
      <c r="D439" s="714"/>
      <c r="E439" s="538"/>
      <c r="F439" s="893"/>
    </row>
    <row r="440" spans="1:6" ht="27.6">
      <c r="A440" s="709" t="s">
        <v>1584</v>
      </c>
      <c r="B440" s="682" t="s">
        <v>947</v>
      </c>
      <c r="C440" s="725">
        <v>2</v>
      </c>
      <c r="D440" s="461" t="s">
        <v>187</v>
      </c>
      <c r="E440" s="538"/>
      <c r="F440" s="879">
        <f t="shared" ref="F440:F445" si="67">E440*C440</f>
        <v>0</v>
      </c>
    </row>
    <row r="441" spans="1:6">
      <c r="A441" s="709" t="s">
        <v>1585</v>
      </c>
      <c r="B441" s="727" t="s">
        <v>949</v>
      </c>
      <c r="C441" s="725">
        <v>8.8000000000000007</v>
      </c>
      <c r="D441" s="714" t="s">
        <v>135</v>
      </c>
      <c r="E441" s="538"/>
      <c r="F441" s="879">
        <f t="shared" si="67"/>
        <v>0</v>
      </c>
    </row>
    <row r="442" spans="1:6" ht="27.6">
      <c r="A442" s="709" t="s">
        <v>1586</v>
      </c>
      <c r="B442" s="673" t="s">
        <v>951</v>
      </c>
      <c r="C442" s="725">
        <v>8.8000000000000007</v>
      </c>
      <c r="D442" s="461" t="s">
        <v>135</v>
      </c>
      <c r="E442" s="538"/>
      <c r="F442" s="879">
        <f t="shared" si="67"/>
        <v>0</v>
      </c>
    </row>
    <row r="443" spans="1:6">
      <c r="A443" s="709" t="s">
        <v>1587</v>
      </c>
      <c r="B443" s="727" t="s">
        <v>953</v>
      </c>
      <c r="C443" s="725">
        <v>2</v>
      </c>
      <c r="D443" s="461" t="s">
        <v>187</v>
      </c>
      <c r="E443" s="538"/>
      <c r="F443" s="879">
        <f t="shared" si="67"/>
        <v>0</v>
      </c>
    </row>
    <row r="444" spans="1:6">
      <c r="A444" s="709" t="s">
        <v>1588</v>
      </c>
      <c r="B444" s="653" t="s">
        <v>955</v>
      </c>
      <c r="C444" s="725">
        <v>8.1999999999999993</v>
      </c>
      <c r="D444" s="461" t="s">
        <v>424</v>
      </c>
      <c r="E444" s="538"/>
      <c r="F444" s="879">
        <f t="shared" si="67"/>
        <v>0</v>
      </c>
    </row>
    <row r="445" spans="1:6">
      <c r="A445" s="709" t="s">
        <v>1589</v>
      </c>
      <c r="B445" s="727" t="s">
        <v>957</v>
      </c>
      <c r="C445" s="725">
        <v>8.1999999999999993</v>
      </c>
      <c r="D445" s="461" t="s">
        <v>424</v>
      </c>
      <c r="E445" s="538"/>
      <c r="F445" s="879">
        <f t="shared" si="67"/>
        <v>0</v>
      </c>
    </row>
    <row r="446" spans="1:6" ht="14.4">
      <c r="A446" s="708"/>
      <c r="B446" s="728" t="s">
        <v>712</v>
      </c>
      <c r="C446" s="729"/>
      <c r="D446" s="730"/>
      <c r="E446" s="539"/>
      <c r="F446" s="893"/>
    </row>
    <row r="447" spans="1:6" ht="55.2">
      <c r="A447" s="709" t="s">
        <v>1590</v>
      </c>
      <c r="B447" s="653" t="s">
        <v>1343</v>
      </c>
      <c r="C447" s="711">
        <v>21.4</v>
      </c>
      <c r="D447" s="714" t="s">
        <v>135</v>
      </c>
      <c r="E447" s="497"/>
      <c r="F447" s="879">
        <f t="shared" ref="F447" si="68">E447*C447</f>
        <v>0</v>
      </c>
    </row>
    <row r="448" spans="1:6">
      <c r="A448" s="712">
        <v>7.8</v>
      </c>
      <c r="B448" s="731" t="s">
        <v>963</v>
      </c>
      <c r="C448" s="732"/>
      <c r="D448" s="732"/>
      <c r="E448" s="540"/>
      <c r="F448" s="894">
        <f>SUM(F450:F453)</f>
        <v>0</v>
      </c>
    </row>
    <row r="449" spans="1:6" ht="27.6">
      <c r="A449" s="709"/>
      <c r="B449" s="649" t="s">
        <v>270</v>
      </c>
      <c r="C449" s="733"/>
      <c r="D449" s="620"/>
      <c r="E449" s="539"/>
      <c r="F449" s="895"/>
    </row>
    <row r="450" spans="1:6" ht="27.6">
      <c r="A450" s="709" t="s">
        <v>1591</v>
      </c>
      <c r="B450" s="653" t="s">
        <v>965</v>
      </c>
      <c r="C450" s="729">
        <v>96</v>
      </c>
      <c r="D450" s="620" t="s">
        <v>529</v>
      </c>
      <c r="E450" s="542"/>
      <c r="F450" s="879">
        <f t="shared" ref="F450:F453" si="69">E450*C450</f>
        <v>0</v>
      </c>
    </row>
    <row r="451" spans="1:6">
      <c r="A451" s="709" t="s">
        <v>1592</v>
      </c>
      <c r="B451" s="653" t="s">
        <v>967</v>
      </c>
      <c r="C451" s="729">
        <v>2</v>
      </c>
      <c r="D451" s="620" t="s">
        <v>529</v>
      </c>
      <c r="E451" s="542"/>
      <c r="F451" s="879">
        <f t="shared" si="69"/>
        <v>0</v>
      </c>
    </row>
    <row r="452" spans="1:6">
      <c r="A452" s="709" t="s">
        <v>1593</v>
      </c>
      <c r="B452" s="653" t="s">
        <v>969</v>
      </c>
      <c r="C452" s="729">
        <v>2</v>
      </c>
      <c r="D452" s="620" t="s">
        <v>529</v>
      </c>
      <c r="E452" s="542"/>
      <c r="F452" s="879">
        <f t="shared" si="69"/>
        <v>0</v>
      </c>
    </row>
    <row r="453" spans="1:6">
      <c r="A453" s="709" t="s">
        <v>1594</v>
      </c>
      <c r="B453" s="682" t="s">
        <v>971</v>
      </c>
      <c r="C453" s="711">
        <v>2</v>
      </c>
      <c r="D453" s="461" t="s">
        <v>529</v>
      </c>
      <c r="E453" s="463"/>
      <c r="F453" s="879">
        <f t="shared" si="69"/>
        <v>0</v>
      </c>
    </row>
    <row r="454" spans="1:6">
      <c r="A454" s="712">
        <v>7.9</v>
      </c>
      <c r="B454" s="734" t="s">
        <v>1344</v>
      </c>
      <c r="C454" s="735"/>
      <c r="D454" s="735"/>
      <c r="E454" s="543"/>
      <c r="F454" s="896">
        <f>SUM(F456:F483)</f>
        <v>0</v>
      </c>
    </row>
    <row r="455" spans="1:6" ht="14.4">
      <c r="A455" s="709"/>
      <c r="B455" s="457" t="s">
        <v>364</v>
      </c>
      <c r="C455" s="736"/>
      <c r="D455" s="724"/>
      <c r="E455" s="536"/>
      <c r="F455" s="897"/>
    </row>
    <row r="456" spans="1:6" ht="27.6">
      <c r="A456" s="709" t="s">
        <v>1595</v>
      </c>
      <c r="B456" s="682" t="s">
        <v>366</v>
      </c>
      <c r="C456" s="737">
        <v>0.216</v>
      </c>
      <c r="D456" s="724" t="s">
        <v>429</v>
      </c>
      <c r="E456" s="544"/>
      <c r="F456" s="879">
        <f t="shared" ref="F456:F457" si="70">E456*C456</f>
        <v>0</v>
      </c>
    </row>
    <row r="457" spans="1:6">
      <c r="A457" s="709" t="s">
        <v>1596</v>
      </c>
      <c r="B457" s="682" t="s">
        <v>368</v>
      </c>
      <c r="C457" s="737">
        <v>0.216</v>
      </c>
      <c r="D457" s="724" t="s">
        <v>429</v>
      </c>
      <c r="E457" s="544"/>
      <c r="F457" s="879">
        <f t="shared" si="70"/>
        <v>0</v>
      </c>
    </row>
    <row r="458" spans="1:6" ht="14.4">
      <c r="A458" s="709"/>
      <c r="B458" s="457" t="s">
        <v>369</v>
      </c>
      <c r="C458" s="737"/>
      <c r="D458" s="724"/>
      <c r="E458" s="544"/>
      <c r="F458" s="898"/>
    </row>
    <row r="459" spans="1:6">
      <c r="A459" s="709" t="s">
        <v>975</v>
      </c>
      <c r="B459" s="451" t="s">
        <v>371</v>
      </c>
      <c r="C459" s="738">
        <v>1.7999999999999999E-2</v>
      </c>
      <c r="D459" s="739" t="s">
        <v>429</v>
      </c>
      <c r="E459" s="544"/>
      <c r="F459" s="879">
        <f t="shared" ref="F459" si="71">E459*C459</f>
        <v>0</v>
      </c>
    </row>
    <row r="460" spans="1:6" ht="14.4">
      <c r="A460" s="709"/>
      <c r="B460" s="457" t="s">
        <v>386</v>
      </c>
      <c r="C460" s="737"/>
      <c r="D460" s="724"/>
      <c r="E460" s="544"/>
      <c r="F460" s="898"/>
    </row>
    <row r="461" spans="1:6">
      <c r="A461" s="709" t="s">
        <v>1597</v>
      </c>
      <c r="B461" s="682" t="s">
        <v>388</v>
      </c>
      <c r="C461" s="737">
        <v>0.216</v>
      </c>
      <c r="D461" s="724" t="s">
        <v>429</v>
      </c>
      <c r="E461" s="544"/>
      <c r="F461" s="879">
        <f t="shared" ref="F461:F463" si="72">E461*C461</f>
        <v>0</v>
      </c>
    </row>
    <row r="462" spans="1:6">
      <c r="A462" s="709" t="s">
        <v>1598</v>
      </c>
      <c r="B462" s="682" t="s">
        <v>978</v>
      </c>
      <c r="C462" s="737">
        <v>1.18</v>
      </c>
      <c r="D462" s="724" t="s">
        <v>429</v>
      </c>
      <c r="E462" s="544"/>
      <c r="F462" s="879">
        <f t="shared" si="72"/>
        <v>0</v>
      </c>
    </row>
    <row r="463" spans="1:6">
      <c r="A463" s="709" t="s">
        <v>1599</v>
      </c>
      <c r="B463" s="682" t="s">
        <v>980</v>
      </c>
      <c r="C463" s="737">
        <v>1.1499999999999999</v>
      </c>
      <c r="D463" s="724" t="s">
        <v>429</v>
      </c>
      <c r="E463" s="544"/>
      <c r="F463" s="879">
        <f t="shared" si="72"/>
        <v>0</v>
      </c>
    </row>
    <row r="464" spans="1:6">
      <c r="A464" s="740"/>
      <c r="B464" s="685" t="s">
        <v>154</v>
      </c>
      <c r="C464" s="737"/>
      <c r="D464" s="724"/>
      <c r="E464" s="544"/>
      <c r="F464" s="898"/>
    </row>
    <row r="465" spans="1:6">
      <c r="A465" s="709" t="s">
        <v>1600</v>
      </c>
      <c r="B465" s="682" t="s">
        <v>982</v>
      </c>
      <c r="C465" s="737">
        <v>63.427999999999997</v>
      </c>
      <c r="D465" s="724" t="s">
        <v>983</v>
      </c>
      <c r="E465" s="544"/>
      <c r="F465" s="879">
        <f t="shared" ref="F465:F466" si="73">E465*C465</f>
        <v>0</v>
      </c>
    </row>
    <row r="466" spans="1:6">
      <c r="A466" s="709" t="s">
        <v>1601</v>
      </c>
      <c r="B466" s="630" t="s">
        <v>396</v>
      </c>
      <c r="C466" s="737">
        <v>8.84</v>
      </c>
      <c r="D466" s="730" t="s">
        <v>424</v>
      </c>
      <c r="E466" s="544"/>
      <c r="F466" s="879">
        <f t="shared" si="73"/>
        <v>0</v>
      </c>
    </row>
    <row r="467" spans="1:6">
      <c r="A467" s="709"/>
      <c r="B467" s="685" t="s">
        <v>380</v>
      </c>
      <c r="C467" s="737"/>
      <c r="D467" s="724"/>
      <c r="E467" s="544"/>
      <c r="F467" s="898"/>
    </row>
    <row r="468" spans="1:6">
      <c r="A468" s="709" t="s">
        <v>1602</v>
      </c>
      <c r="B468" s="630" t="s">
        <v>987</v>
      </c>
      <c r="C468" s="737">
        <v>3.92</v>
      </c>
      <c r="D468" s="724" t="s">
        <v>429</v>
      </c>
      <c r="E468" s="544"/>
      <c r="F468" s="879">
        <f t="shared" ref="F468:F469" si="74">E468*C468</f>
        <v>0</v>
      </c>
    </row>
    <row r="469" spans="1:6">
      <c r="A469" s="709" t="s">
        <v>1603</v>
      </c>
      <c r="B469" s="682" t="s">
        <v>989</v>
      </c>
      <c r="C469" s="737">
        <v>1.5680000000000001</v>
      </c>
      <c r="D469" s="724" t="s">
        <v>429</v>
      </c>
      <c r="E469" s="544"/>
      <c r="F469" s="879">
        <f t="shared" si="74"/>
        <v>0</v>
      </c>
    </row>
    <row r="470" spans="1:6" ht="14.4">
      <c r="A470" s="709"/>
      <c r="B470" s="457" t="s">
        <v>990</v>
      </c>
      <c r="C470" s="737"/>
      <c r="D470" s="724"/>
      <c r="E470" s="544"/>
      <c r="F470" s="898"/>
    </row>
    <row r="471" spans="1:6" ht="27.6">
      <c r="A471" s="709"/>
      <c r="B471" s="741" t="s">
        <v>398</v>
      </c>
      <c r="C471" s="738"/>
      <c r="D471" s="739"/>
      <c r="E471" s="544"/>
      <c r="F471" s="898"/>
    </row>
    <row r="472" spans="1:6" ht="41.4">
      <c r="A472" s="709"/>
      <c r="B472" s="741" t="s">
        <v>399</v>
      </c>
      <c r="C472" s="737"/>
      <c r="D472" s="724"/>
      <c r="E472" s="544"/>
      <c r="F472" s="898"/>
    </row>
    <row r="473" spans="1:6" ht="27.6">
      <c r="A473" s="709" t="s">
        <v>1604</v>
      </c>
      <c r="B473" s="462" t="s">
        <v>401</v>
      </c>
      <c r="C473" s="737">
        <v>14.4</v>
      </c>
      <c r="D473" s="724" t="s">
        <v>135</v>
      </c>
      <c r="E473" s="545"/>
      <c r="F473" s="879">
        <f t="shared" ref="F473" si="75">E473*C473</f>
        <v>0</v>
      </c>
    </row>
    <row r="474" spans="1:6" ht="14.4">
      <c r="A474" s="709"/>
      <c r="B474" s="742" t="s">
        <v>402</v>
      </c>
      <c r="C474" s="737"/>
      <c r="D474" s="724"/>
      <c r="E474" s="535"/>
      <c r="F474" s="898"/>
    </row>
    <row r="475" spans="1:6" ht="69">
      <c r="A475" s="709"/>
      <c r="B475" s="743" t="s">
        <v>403</v>
      </c>
      <c r="C475" s="737"/>
      <c r="D475" s="724"/>
      <c r="E475" s="545"/>
      <c r="F475" s="898"/>
    </row>
    <row r="476" spans="1:6">
      <c r="A476" s="709" t="s">
        <v>1605</v>
      </c>
      <c r="B476" s="744" t="s">
        <v>405</v>
      </c>
      <c r="C476" s="737">
        <v>12.14</v>
      </c>
      <c r="D476" s="745" t="s">
        <v>135</v>
      </c>
      <c r="E476" s="546"/>
      <c r="F476" s="879">
        <f t="shared" ref="F476:F480" si="76">E476*C476</f>
        <v>0</v>
      </c>
    </row>
    <row r="477" spans="1:6" ht="27.6">
      <c r="A477" s="709" t="s">
        <v>1606</v>
      </c>
      <c r="B477" s="744" t="s">
        <v>407</v>
      </c>
      <c r="C477" s="737">
        <v>13.423999999999999</v>
      </c>
      <c r="D477" s="745" t="s">
        <v>135</v>
      </c>
      <c r="E477" s="546"/>
      <c r="F477" s="879">
        <f t="shared" si="76"/>
        <v>0</v>
      </c>
    </row>
    <row r="478" spans="1:6" ht="27.6">
      <c r="A478" s="709" t="s">
        <v>1607</v>
      </c>
      <c r="B478" s="744" t="s">
        <v>409</v>
      </c>
      <c r="C478" s="737">
        <v>13.82123</v>
      </c>
      <c r="D478" s="745" t="s">
        <v>135</v>
      </c>
      <c r="E478" s="546"/>
      <c r="F478" s="879">
        <f t="shared" si="76"/>
        <v>0</v>
      </c>
    </row>
    <row r="479" spans="1:6" ht="27.6">
      <c r="A479" s="709" t="s">
        <v>1608</v>
      </c>
      <c r="B479" s="744" t="s">
        <v>411</v>
      </c>
      <c r="C479" s="737">
        <v>36.94</v>
      </c>
      <c r="D479" s="745" t="s">
        <v>135</v>
      </c>
      <c r="E479" s="546"/>
      <c r="F479" s="879">
        <f t="shared" si="76"/>
        <v>0</v>
      </c>
    </row>
    <row r="480" spans="1:6" ht="27.6">
      <c r="A480" s="709" t="s">
        <v>1609</v>
      </c>
      <c r="B480" s="744" t="s">
        <v>413</v>
      </c>
      <c r="C480" s="737">
        <v>30.88</v>
      </c>
      <c r="D480" s="745" t="s">
        <v>135</v>
      </c>
      <c r="E480" s="546"/>
      <c r="F480" s="879">
        <f t="shared" si="76"/>
        <v>0</v>
      </c>
    </row>
    <row r="481" spans="1:6" ht="14.4">
      <c r="A481" s="709"/>
      <c r="B481" s="742" t="s">
        <v>192</v>
      </c>
      <c r="C481" s="737"/>
      <c r="D481" s="745"/>
      <c r="E481" s="546"/>
      <c r="F481" s="898"/>
    </row>
    <row r="482" spans="1:6" ht="27.6">
      <c r="A482" s="709" t="s">
        <v>1610</v>
      </c>
      <c r="B482" s="746" t="s">
        <v>415</v>
      </c>
      <c r="C482" s="737">
        <v>22.260999999999999</v>
      </c>
      <c r="D482" s="745" t="s">
        <v>424</v>
      </c>
      <c r="E482" s="545"/>
      <c r="F482" s="879">
        <f t="shared" ref="F482:F483" si="77">E482*C482</f>
        <v>0</v>
      </c>
    </row>
    <row r="483" spans="1:6" ht="27.6">
      <c r="A483" s="709" t="s">
        <v>1611</v>
      </c>
      <c r="B483" s="746" t="s">
        <v>417</v>
      </c>
      <c r="C483" s="737">
        <v>13.423999999999999</v>
      </c>
      <c r="D483" s="745" t="s">
        <v>135</v>
      </c>
      <c r="E483" s="545"/>
      <c r="F483" s="879">
        <f t="shared" si="77"/>
        <v>0</v>
      </c>
    </row>
    <row r="484" spans="1:6" ht="27.6">
      <c r="A484" s="612" t="s">
        <v>1224</v>
      </c>
      <c r="B484" s="589" t="s">
        <v>1617</v>
      </c>
      <c r="C484" s="704"/>
      <c r="D484" s="705"/>
      <c r="E484" s="530"/>
      <c r="F484" s="886">
        <f>SUM(F485:F598)/2</f>
        <v>0</v>
      </c>
    </row>
    <row r="485" spans="1:6" ht="14.4">
      <c r="A485" s="706">
        <v>8.1</v>
      </c>
      <c r="B485" s="747" t="s">
        <v>1133</v>
      </c>
      <c r="C485" s="747"/>
      <c r="D485" s="747"/>
      <c r="E485" s="547"/>
      <c r="F485" s="887">
        <f>SUM(F486:F536)</f>
        <v>0</v>
      </c>
    </row>
    <row r="486" spans="1:6">
      <c r="A486" s="748" t="s">
        <v>1225</v>
      </c>
      <c r="B486" s="749" t="s">
        <v>423</v>
      </c>
      <c r="C486" s="650">
        <v>260.71500000000003</v>
      </c>
      <c r="D486" s="730" t="s">
        <v>424</v>
      </c>
      <c r="E486" s="539"/>
      <c r="F486" s="899">
        <f>E486*C486</f>
        <v>0</v>
      </c>
    </row>
    <row r="487" spans="1:6" ht="27.6">
      <c r="A487" s="748" t="s">
        <v>1226</v>
      </c>
      <c r="B487" s="749" t="s">
        <v>426</v>
      </c>
      <c r="C487" s="650">
        <v>260.71500000000003</v>
      </c>
      <c r="D487" s="730" t="s">
        <v>424</v>
      </c>
      <c r="E487" s="539"/>
      <c r="F487" s="899">
        <f t="shared" ref="F487:F512" si="78">E487*C487</f>
        <v>0</v>
      </c>
    </row>
    <row r="488" spans="1:6" ht="27.6">
      <c r="A488" s="748" t="s">
        <v>1227</v>
      </c>
      <c r="B488" s="749" t="s">
        <v>428</v>
      </c>
      <c r="C488" s="650">
        <v>20.992500000000003</v>
      </c>
      <c r="D488" s="730" t="s">
        <v>429</v>
      </c>
      <c r="E488" s="539"/>
      <c r="F488" s="899">
        <f t="shared" si="78"/>
        <v>0</v>
      </c>
    </row>
    <row r="489" spans="1:6">
      <c r="A489" s="748" t="s">
        <v>1228</v>
      </c>
      <c r="B489" s="749" t="s">
        <v>431</v>
      </c>
      <c r="C489" s="650">
        <v>19.593</v>
      </c>
      <c r="D489" s="730" t="s">
        <v>429</v>
      </c>
      <c r="E489" s="539"/>
      <c r="F489" s="899">
        <f t="shared" si="78"/>
        <v>0</v>
      </c>
    </row>
    <row r="490" spans="1:6" ht="27.6">
      <c r="A490" s="748" t="s">
        <v>1229</v>
      </c>
      <c r="B490" s="749" t="s">
        <v>433</v>
      </c>
      <c r="C490" s="650">
        <v>8.2739999999999991</v>
      </c>
      <c r="D490" s="730" t="s">
        <v>429</v>
      </c>
      <c r="E490" s="539"/>
      <c r="F490" s="899">
        <f t="shared" si="78"/>
        <v>0</v>
      </c>
    </row>
    <row r="491" spans="1:6">
      <c r="A491" s="748" t="s">
        <v>1230</v>
      </c>
      <c r="B491" s="749" t="s">
        <v>1125</v>
      </c>
      <c r="C491" s="650">
        <v>11.609</v>
      </c>
      <c r="D491" s="730" t="s">
        <v>429</v>
      </c>
      <c r="E491" s="539"/>
      <c r="F491" s="899">
        <f t="shared" si="78"/>
        <v>0</v>
      </c>
    </row>
    <row r="492" spans="1:6" ht="14.4">
      <c r="A492" s="748"/>
      <c r="B492" s="750" t="s">
        <v>436</v>
      </c>
      <c r="C492" s="650"/>
      <c r="D492" s="652"/>
      <c r="E492" s="542"/>
      <c r="F492" s="899"/>
    </row>
    <row r="493" spans="1:6">
      <c r="A493" s="748" t="s">
        <v>1231</v>
      </c>
      <c r="B493" s="749" t="s">
        <v>89</v>
      </c>
      <c r="C493" s="650">
        <v>48.545500000000004</v>
      </c>
      <c r="D493" s="730" t="s">
        <v>429</v>
      </c>
      <c r="E493" s="542"/>
      <c r="F493" s="899">
        <f t="shared" si="78"/>
        <v>0</v>
      </c>
    </row>
    <row r="494" spans="1:6" ht="14.4">
      <c r="A494" s="748"/>
      <c r="B494" s="750" t="s">
        <v>438</v>
      </c>
      <c r="C494" s="650"/>
      <c r="D494" s="652"/>
      <c r="E494" s="542"/>
      <c r="F494" s="899"/>
    </row>
    <row r="495" spans="1:6" ht="27.6">
      <c r="A495" s="748" t="s">
        <v>1232</v>
      </c>
      <c r="B495" s="749" t="s">
        <v>1009</v>
      </c>
      <c r="C495" s="650">
        <v>4.2735000000000003</v>
      </c>
      <c r="D495" s="730" t="s">
        <v>429</v>
      </c>
      <c r="E495" s="539"/>
      <c r="F495" s="899">
        <f t="shared" si="78"/>
        <v>0</v>
      </c>
    </row>
    <row r="496" spans="1:6">
      <c r="A496" s="748" t="s">
        <v>1233</v>
      </c>
      <c r="B496" s="749" t="s">
        <v>442</v>
      </c>
      <c r="C496" s="650">
        <v>10.4268</v>
      </c>
      <c r="D496" s="730" t="s">
        <v>429</v>
      </c>
      <c r="E496" s="542"/>
      <c r="F496" s="899">
        <f t="shared" si="78"/>
        <v>0</v>
      </c>
    </row>
    <row r="497" spans="1:6" ht="14.4">
      <c r="A497" s="748"/>
      <c r="B497" s="750" t="s">
        <v>97</v>
      </c>
      <c r="C497" s="650"/>
      <c r="D497" s="652"/>
      <c r="E497" s="516"/>
      <c r="F497" s="899"/>
    </row>
    <row r="498" spans="1:6" ht="27.6">
      <c r="A498" s="748" t="s">
        <v>1234</v>
      </c>
      <c r="B498" s="749" t="s">
        <v>444</v>
      </c>
      <c r="C498" s="650">
        <v>28.835000000000001</v>
      </c>
      <c r="D498" s="730" t="s">
        <v>424</v>
      </c>
      <c r="E498" s="542"/>
      <c r="F498" s="899">
        <f t="shared" si="78"/>
        <v>0</v>
      </c>
    </row>
    <row r="499" spans="1:6">
      <c r="A499" s="748" t="s">
        <v>1235</v>
      </c>
      <c r="B499" s="673" t="s">
        <v>94</v>
      </c>
      <c r="C499" s="650">
        <v>10.284000000000001</v>
      </c>
      <c r="D499" s="730" t="s">
        <v>424</v>
      </c>
      <c r="E499" s="542"/>
      <c r="F499" s="899">
        <f t="shared" si="78"/>
        <v>0</v>
      </c>
    </row>
    <row r="500" spans="1:6" ht="14.4">
      <c r="A500" s="748"/>
      <c r="B500" s="750" t="s">
        <v>105</v>
      </c>
      <c r="C500" s="650"/>
      <c r="D500" s="652"/>
      <c r="E500" s="516"/>
      <c r="F500" s="899"/>
    </row>
    <row r="501" spans="1:6">
      <c r="A501" s="748"/>
      <c r="B501" s="751" t="s">
        <v>445</v>
      </c>
      <c r="C501" s="650"/>
      <c r="D501" s="652"/>
      <c r="E501" s="516"/>
      <c r="F501" s="899"/>
    </row>
    <row r="502" spans="1:6">
      <c r="A502" s="748" t="s">
        <v>1236</v>
      </c>
      <c r="B502" s="749" t="s">
        <v>447</v>
      </c>
      <c r="C502" s="650">
        <v>0.90900000000000003</v>
      </c>
      <c r="D502" s="730" t="s">
        <v>429</v>
      </c>
      <c r="E502" s="539"/>
      <c r="F502" s="899">
        <f t="shared" si="78"/>
        <v>0</v>
      </c>
    </row>
    <row r="503" spans="1:6">
      <c r="A503" s="748" t="s">
        <v>1237</v>
      </c>
      <c r="B503" s="749" t="s">
        <v>449</v>
      </c>
      <c r="C503" s="650">
        <v>0.49000000000000005</v>
      </c>
      <c r="D503" s="730" t="s">
        <v>429</v>
      </c>
      <c r="E503" s="539"/>
      <c r="F503" s="899">
        <f t="shared" si="78"/>
        <v>0</v>
      </c>
    </row>
    <row r="504" spans="1:6">
      <c r="A504" s="748" t="s">
        <v>1238</v>
      </c>
      <c r="B504" s="749" t="s">
        <v>451</v>
      </c>
      <c r="C504" s="650">
        <v>0.6856000000000001</v>
      </c>
      <c r="D504" s="730" t="s">
        <v>429</v>
      </c>
      <c r="E504" s="539"/>
      <c r="F504" s="899">
        <f t="shared" si="78"/>
        <v>0</v>
      </c>
    </row>
    <row r="505" spans="1:6">
      <c r="A505" s="748"/>
      <c r="B505" s="751" t="s">
        <v>452</v>
      </c>
      <c r="C505" s="650"/>
      <c r="D505" s="652"/>
      <c r="E505" s="516"/>
      <c r="F505" s="899"/>
    </row>
    <row r="506" spans="1:6">
      <c r="A506" s="748" t="s">
        <v>1239</v>
      </c>
      <c r="B506" s="749" t="s">
        <v>1345</v>
      </c>
      <c r="C506" s="650">
        <v>4.5600000000000005</v>
      </c>
      <c r="D506" s="730" t="s">
        <v>429</v>
      </c>
      <c r="E506" s="539"/>
      <c r="F506" s="899">
        <f t="shared" si="78"/>
        <v>0</v>
      </c>
    </row>
    <row r="507" spans="1:6">
      <c r="A507" s="748" t="s">
        <v>1240</v>
      </c>
      <c r="B507" s="749" t="s">
        <v>456</v>
      </c>
      <c r="C507" s="650">
        <v>0.9780000000000002</v>
      </c>
      <c r="D507" s="730" t="s">
        <v>429</v>
      </c>
      <c r="E507" s="539"/>
      <c r="F507" s="899">
        <f t="shared" si="78"/>
        <v>0</v>
      </c>
    </row>
    <row r="508" spans="1:6">
      <c r="A508" s="748" t="s">
        <v>1241</v>
      </c>
      <c r="B508" s="749" t="s">
        <v>458</v>
      </c>
      <c r="C508" s="650">
        <v>2.4500000000000002</v>
      </c>
      <c r="D508" s="730" t="s">
        <v>429</v>
      </c>
      <c r="E508" s="539"/>
      <c r="F508" s="899">
        <f t="shared" si="78"/>
        <v>0</v>
      </c>
    </row>
    <row r="509" spans="1:6">
      <c r="A509" s="748" t="s">
        <v>1242</v>
      </c>
      <c r="B509" s="749" t="s">
        <v>460</v>
      </c>
      <c r="C509" s="650">
        <v>1.1076000000000001</v>
      </c>
      <c r="D509" s="730" t="s">
        <v>429</v>
      </c>
      <c r="E509" s="539"/>
      <c r="F509" s="899">
        <f t="shared" si="78"/>
        <v>0</v>
      </c>
    </row>
    <row r="510" spans="1:6">
      <c r="A510" s="748" t="s">
        <v>1243</v>
      </c>
      <c r="B510" s="749" t="s">
        <v>462</v>
      </c>
      <c r="C510" s="650">
        <v>4.2360000000000007</v>
      </c>
      <c r="D510" s="730" t="s">
        <v>429</v>
      </c>
      <c r="E510" s="539"/>
      <c r="F510" s="899">
        <f t="shared" si="78"/>
        <v>0</v>
      </c>
    </row>
    <row r="511" spans="1:6">
      <c r="A511" s="748" t="s">
        <v>1244</v>
      </c>
      <c r="B511" s="749" t="s">
        <v>464</v>
      </c>
      <c r="C511" s="650">
        <v>2.556</v>
      </c>
      <c r="D511" s="730" t="s">
        <v>429</v>
      </c>
      <c r="E511" s="539"/>
      <c r="F511" s="899">
        <f t="shared" si="78"/>
        <v>0</v>
      </c>
    </row>
    <row r="512" spans="1:6">
      <c r="A512" s="748" t="s">
        <v>1245</v>
      </c>
      <c r="B512" s="749" t="s">
        <v>466</v>
      </c>
      <c r="C512" s="650">
        <v>1.3712000000000002</v>
      </c>
      <c r="D512" s="730" t="s">
        <v>429</v>
      </c>
      <c r="E512" s="539"/>
      <c r="F512" s="899">
        <f t="shared" si="78"/>
        <v>0</v>
      </c>
    </row>
    <row r="513" spans="1:6" ht="14.4">
      <c r="A513" s="748"/>
      <c r="B513" s="750" t="s">
        <v>469</v>
      </c>
      <c r="C513" s="650"/>
      <c r="D513" s="652"/>
      <c r="E513" s="516"/>
      <c r="F513" s="899"/>
    </row>
    <row r="514" spans="1:6" ht="27.6">
      <c r="A514" s="748"/>
      <c r="B514" s="751" t="s">
        <v>155</v>
      </c>
      <c r="C514" s="650"/>
      <c r="D514" s="652"/>
      <c r="E514" s="516"/>
      <c r="F514" s="899"/>
    </row>
    <row r="515" spans="1:6">
      <c r="A515" s="748" t="s">
        <v>1246</v>
      </c>
      <c r="B515" s="749" t="s">
        <v>471</v>
      </c>
      <c r="C515" s="650">
        <v>145.14156500000001</v>
      </c>
      <c r="D515" s="652" t="s">
        <v>122</v>
      </c>
      <c r="E515" s="542"/>
      <c r="F515" s="899">
        <f t="shared" ref="F515:F536" si="79">E515*C515</f>
        <v>0</v>
      </c>
    </row>
    <row r="516" spans="1:6">
      <c r="A516" s="748" t="s">
        <v>1247</v>
      </c>
      <c r="B516" s="638" t="s">
        <v>473</v>
      </c>
      <c r="C516" s="752">
        <v>406.46170699999999</v>
      </c>
      <c r="D516" s="640" t="s">
        <v>122</v>
      </c>
      <c r="E516" s="548"/>
      <c r="F516" s="899">
        <f t="shared" si="79"/>
        <v>0</v>
      </c>
    </row>
    <row r="517" spans="1:6">
      <c r="A517" s="748" t="s">
        <v>1248</v>
      </c>
      <c r="B517" s="749" t="s">
        <v>475</v>
      </c>
      <c r="C517" s="650">
        <v>462.04416000000003</v>
      </c>
      <c r="D517" s="652" t="s">
        <v>122</v>
      </c>
      <c r="E517" s="549"/>
      <c r="F517" s="899">
        <f t="shared" si="79"/>
        <v>0</v>
      </c>
    </row>
    <row r="518" spans="1:6">
      <c r="A518" s="748" t="s">
        <v>1249</v>
      </c>
      <c r="B518" s="749" t="s">
        <v>477</v>
      </c>
      <c r="C518" s="650">
        <v>190.0548</v>
      </c>
      <c r="D518" s="652" t="s">
        <v>122</v>
      </c>
      <c r="E518" s="549"/>
      <c r="F518" s="899">
        <f t="shared" si="79"/>
        <v>0</v>
      </c>
    </row>
    <row r="519" spans="1:6" ht="27.6">
      <c r="A519" s="748"/>
      <c r="B519" s="751" t="s">
        <v>478</v>
      </c>
      <c r="C519" s="650"/>
      <c r="D519" s="652"/>
      <c r="E519" s="516"/>
      <c r="F519" s="899"/>
    </row>
    <row r="520" spans="1:6">
      <c r="A520" s="748" t="s">
        <v>1250</v>
      </c>
      <c r="B520" s="749" t="s">
        <v>480</v>
      </c>
      <c r="C520" s="650">
        <v>13.712000000000002</v>
      </c>
      <c r="D520" s="730" t="s">
        <v>424</v>
      </c>
      <c r="E520" s="542"/>
      <c r="F520" s="899">
        <f t="shared" si="79"/>
        <v>0</v>
      </c>
    </row>
    <row r="521" spans="1:6" ht="14.4">
      <c r="A521" s="748"/>
      <c r="B521" s="750" t="s">
        <v>481</v>
      </c>
      <c r="C521" s="650"/>
      <c r="D521" s="652"/>
      <c r="E521" s="516"/>
      <c r="F521" s="899"/>
    </row>
    <row r="522" spans="1:6">
      <c r="A522" s="748" t="s">
        <v>1251</v>
      </c>
      <c r="B522" s="749" t="s">
        <v>483</v>
      </c>
      <c r="C522" s="650">
        <v>14.669999999999998</v>
      </c>
      <c r="D522" s="730" t="s">
        <v>424</v>
      </c>
      <c r="E522" s="539"/>
      <c r="F522" s="899">
        <f t="shared" si="79"/>
        <v>0</v>
      </c>
    </row>
    <row r="523" spans="1:6">
      <c r="A523" s="748" t="s">
        <v>1252</v>
      </c>
      <c r="B523" s="749" t="s">
        <v>1346</v>
      </c>
      <c r="C523" s="650">
        <v>46.349999999999994</v>
      </c>
      <c r="D523" s="730" t="s">
        <v>424</v>
      </c>
      <c r="E523" s="539"/>
      <c r="F523" s="899">
        <f t="shared" si="79"/>
        <v>0</v>
      </c>
    </row>
    <row r="524" spans="1:6">
      <c r="A524" s="748" t="s">
        <v>1253</v>
      </c>
      <c r="B524" s="749" t="s">
        <v>487</v>
      </c>
      <c r="C524" s="650">
        <v>28.263999999999999</v>
      </c>
      <c r="D524" s="730" t="s">
        <v>424</v>
      </c>
      <c r="E524" s="539"/>
      <c r="F524" s="899">
        <f t="shared" si="79"/>
        <v>0</v>
      </c>
    </row>
    <row r="525" spans="1:6">
      <c r="A525" s="748" t="s">
        <v>1254</v>
      </c>
      <c r="B525" s="749" t="s">
        <v>489</v>
      </c>
      <c r="C525" s="650">
        <v>3.4280000000000004</v>
      </c>
      <c r="D525" s="730" t="s">
        <v>424</v>
      </c>
      <c r="E525" s="539"/>
      <c r="F525" s="899">
        <f t="shared" si="79"/>
        <v>0</v>
      </c>
    </row>
    <row r="526" spans="1:6">
      <c r="A526" s="748"/>
      <c r="B526" s="753" t="s">
        <v>490</v>
      </c>
      <c r="C526" s="754"/>
      <c r="D526" s="755"/>
      <c r="E526" s="550"/>
      <c r="F526" s="899"/>
    </row>
    <row r="527" spans="1:6" ht="41.4">
      <c r="A527" s="748"/>
      <c r="B527" s="751" t="s">
        <v>374</v>
      </c>
      <c r="C527" s="650"/>
      <c r="D527" s="652"/>
      <c r="E527" s="516"/>
      <c r="F527" s="899"/>
    </row>
    <row r="528" spans="1:6">
      <c r="A528" s="748" t="s">
        <v>1255</v>
      </c>
      <c r="B528" s="749" t="s">
        <v>491</v>
      </c>
      <c r="C528" s="650">
        <v>51.03</v>
      </c>
      <c r="D528" s="730" t="s">
        <v>424</v>
      </c>
      <c r="E528" s="539"/>
      <c r="F528" s="899">
        <f t="shared" si="79"/>
        <v>0</v>
      </c>
    </row>
    <row r="529" spans="1:6">
      <c r="A529" s="748" t="s">
        <v>1256</v>
      </c>
      <c r="B529" s="749" t="s">
        <v>1347</v>
      </c>
      <c r="C529" s="650">
        <v>15.3825</v>
      </c>
      <c r="D529" s="730" t="s">
        <v>424</v>
      </c>
      <c r="E529" s="539"/>
      <c r="F529" s="899">
        <f t="shared" si="79"/>
        <v>0</v>
      </c>
    </row>
    <row r="530" spans="1:6" ht="14.4">
      <c r="A530" s="748"/>
      <c r="B530" s="750" t="s">
        <v>494</v>
      </c>
      <c r="C530" s="650"/>
      <c r="D530" s="652"/>
      <c r="E530" s="516"/>
      <c r="F530" s="899"/>
    </row>
    <row r="531" spans="1:6" ht="27.6">
      <c r="A531" s="748" t="s">
        <v>1257</v>
      </c>
      <c r="B531" s="749" t="s">
        <v>496</v>
      </c>
      <c r="C531" s="650">
        <v>41.6</v>
      </c>
      <c r="D531" s="730" t="s">
        <v>135</v>
      </c>
      <c r="E531" s="542"/>
      <c r="F531" s="899">
        <f t="shared" si="79"/>
        <v>0</v>
      </c>
    </row>
    <row r="532" spans="1:6" ht="14.4">
      <c r="A532" s="748"/>
      <c r="B532" s="750" t="s">
        <v>497</v>
      </c>
      <c r="C532" s="650"/>
      <c r="D532" s="652"/>
      <c r="E532" s="516"/>
      <c r="F532" s="899"/>
    </row>
    <row r="533" spans="1:6">
      <c r="A533" s="748" t="s">
        <v>1258</v>
      </c>
      <c r="B533" s="749" t="s">
        <v>1348</v>
      </c>
      <c r="C533" s="650">
        <v>93.391999999999996</v>
      </c>
      <c r="D533" s="730" t="s">
        <v>424</v>
      </c>
      <c r="E533" s="542"/>
      <c r="F533" s="899">
        <f t="shared" si="79"/>
        <v>0</v>
      </c>
    </row>
    <row r="534" spans="1:6" ht="14.4">
      <c r="A534" s="748"/>
      <c r="B534" s="756" t="s">
        <v>504</v>
      </c>
      <c r="C534" s="650"/>
      <c r="D534" s="652"/>
      <c r="E534" s="542"/>
      <c r="F534" s="899"/>
    </row>
    <row r="535" spans="1:6">
      <c r="A535" s="748" t="s">
        <v>1259</v>
      </c>
      <c r="B535" s="749" t="s">
        <v>506</v>
      </c>
      <c r="C535" s="650">
        <v>4</v>
      </c>
      <c r="D535" s="730" t="s">
        <v>187</v>
      </c>
      <c r="E535" s="542"/>
      <c r="F535" s="899">
        <f t="shared" si="79"/>
        <v>0</v>
      </c>
    </row>
    <row r="536" spans="1:6">
      <c r="A536" s="748" t="s">
        <v>1260</v>
      </c>
      <c r="B536" s="749" t="s">
        <v>508</v>
      </c>
      <c r="C536" s="757">
        <v>1</v>
      </c>
      <c r="D536" s="730" t="s">
        <v>187</v>
      </c>
      <c r="E536" s="542"/>
      <c r="F536" s="899">
        <f t="shared" si="79"/>
        <v>0</v>
      </c>
    </row>
    <row r="537" spans="1:6" ht="14.4">
      <c r="A537" s="602">
        <v>8.1999999999999993</v>
      </c>
      <c r="B537" s="758" t="s">
        <v>1041</v>
      </c>
      <c r="C537" s="605"/>
      <c r="D537" s="605"/>
      <c r="E537" s="504"/>
      <c r="F537" s="865">
        <f>SUM(F540:F554)</f>
        <v>0</v>
      </c>
    </row>
    <row r="538" spans="1:6" ht="14.4">
      <c r="A538" s="759"/>
      <c r="B538" s="750" t="s">
        <v>148</v>
      </c>
      <c r="C538" s="650"/>
      <c r="D538" s="652"/>
      <c r="E538" s="516"/>
      <c r="F538" s="900"/>
    </row>
    <row r="539" spans="1:6">
      <c r="A539" s="759"/>
      <c r="B539" s="751" t="s">
        <v>510</v>
      </c>
      <c r="C539" s="650"/>
      <c r="D539" s="652"/>
      <c r="E539" s="516"/>
      <c r="F539" s="899"/>
    </row>
    <row r="540" spans="1:6">
      <c r="A540" s="730" t="s">
        <v>1261</v>
      </c>
      <c r="B540" s="749" t="s">
        <v>512</v>
      </c>
      <c r="C540" s="650">
        <v>2.4960000000000004</v>
      </c>
      <c r="D540" s="730" t="s">
        <v>429</v>
      </c>
      <c r="E540" s="539"/>
      <c r="F540" s="899">
        <f>E540*C540</f>
        <v>0</v>
      </c>
    </row>
    <row r="541" spans="1:6">
      <c r="A541" s="730" t="s">
        <v>1262</v>
      </c>
      <c r="B541" s="749" t="s">
        <v>514</v>
      </c>
      <c r="C541" s="650">
        <v>0.56182500000000002</v>
      </c>
      <c r="D541" s="730" t="s">
        <v>429</v>
      </c>
      <c r="E541" s="539"/>
      <c r="F541" s="899">
        <f t="shared" ref="F541:F554" si="80">E541*C541</f>
        <v>0</v>
      </c>
    </row>
    <row r="542" spans="1:6" ht="14.4">
      <c r="A542" s="464"/>
      <c r="B542" s="750" t="s">
        <v>154</v>
      </c>
      <c r="C542" s="650"/>
      <c r="D542" s="652"/>
      <c r="E542" s="516"/>
      <c r="F542" s="899"/>
    </row>
    <row r="543" spans="1:6" ht="27.6">
      <c r="A543" s="755"/>
      <c r="B543" s="751" t="s">
        <v>155</v>
      </c>
      <c r="C543" s="650"/>
      <c r="D543" s="652"/>
      <c r="E543" s="516"/>
      <c r="F543" s="899"/>
    </row>
    <row r="544" spans="1:6">
      <c r="A544" s="730" t="s">
        <v>1263</v>
      </c>
      <c r="B544" s="749" t="s">
        <v>471</v>
      </c>
      <c r="C544" s="650">
        <v>106.31543500000001</v>
      </c>
      <c r="D544" s="652" t="s">
        <v>122</v>
      </c>
      <c r="E544" s="542"/>
      <c r="F544" s="899">
        <f t="shared" si="80"/>
        <v>0</v>
      </c>
    </row>
    <row r="545" spans="1:6">
      <c r="A545" s="730" t="s">
        <v>1264</v>
      </c>
      <c r="B545" s="749" t="s">
        <v>475</v>
      </c>
      <c r="C545" s="650">
        <v>315.31991999999997</v>
      </c>
      <c r="D545" s="652" t="s">
        <v>122</v>
      </c>
      <c r="E545" s="549"/>
      <c r="F545" s="899">
        <f t="shared" si="80"/>
        <v>0</v>
      </c>
    </row>
    <row r="546" spans="1:6" ht="14.4">
      <c r="A546" s="464"/>
      <c r="B546" s="750" t="s">
        <v>160</v>
      </c>
      <c r="C546" s="650"/>
      <c r="D546" s="652"/>
      <c r="E546" s="516"/>
      <c r="F546" s="899"/>
    </row>
    <row r="547" spans="1:6">
      <c r="A547" s="759"/>
      <c r="B547" s="751" t="s">
        <v>161</v>
      </c>
      <c r="C547" s="650"/>
      <c r="D547" s="652"/>
      <c r="E547" s="516"/>
      <c r="F547" s="899"/>
    </row>
    <row r="548" spans="1:6">
      <c r="A548" s="730" t="s">
        <v>1265</v>
      </c>
      <c r="B548" s="749" t="s">
        <v>163</v>
      </c>
      <c r="C548" s="650">
        <v>28.664000000000001</v>
      </c>
      <c r="D548" s="730" t="s">
        <v>424</v>
      </c>
      <c r="E548" s="539"/>
      <c r="F548" s="899">
        <f t="shared" si="80"/>
        <v>0</v>
      </c>
    </row>
    <row r="549" spans="1:6">
      <c r="A549" s="730" t="s">
        <v>1266</v>
      </c>
      <c r="B549" s="749" t="s">
        <v>153</v>
      </c>
      <c r="C549" s="650">
        <v>22.616</v>
      </c>
      <c r="D549" s="730" t="s">
        <v>424</v>
      </c>
      <c r="E549" s="539"/>
      <c r="F549" s="899">
        <f t="shared" si="80"/>
        <v>0</v>
      </c>
    </row>
    <row r="550" spans="1:6" ht="14.4">
      <c r="A550" s="464"/>
      <c r="B550" s="760" t="s">
        <v>519</v>
      </c>
      <c r="C550" s="650"/>
      <c r="D550" s="652"/>
      <c r="E550" s="516"/>
      <c r="F550" s="899"/>
    </row>
    <row r="551" spans="1:6" ht="41.4">
      <c r="A551" s="759"/>
      <c r="B551" s="751" t="s">
        <v>374</v>
      </c>
      <c r="C551" s="650"/>
      <c r="D551" s="652"/>
      <c r="E551" s="516"/>
      <c r="F551" s="899"/>
    </row>
    <row r="552" spans="1:6">
      <c r="A552" s="730" t="s">
        <v>1267</v>
      </c>
      <c r="B552" s="749" t="s">
        <v>521</v>
      </c>
      <c r="C552" s="650">
        <v>93.851188500000006</v>
      </c>
      <c r="D552" s="730" t="s">
        <v>424</v>
      </c>
      <c r="E552" s="539"/>
      <c r="F552" s="899">
        <f t="shared" si="80"/>
        <v>0</v>
      </c>
    </row>
    <row r="553" spans="1:6">
      <c r="A553" s="730" t="s">
        <v>1268</v>
      </c>
      <c r="B553" s="746" t="s">
        <v>1349</v>
      </c>
      <c r="C553" s="650">
        <v>4.16</v>
      </c>
      <c r="D553" s="730" t="s">
        <v>424</v>
      </c>
      <c r="E553" s="539"/>
      <c r="F553" s="899">
        <f t="shared" si="80"/>
        <v>0</v>
      </c>
    </row>
    <row r="554" spans="1:6">
      <c r="A554" s="730" t="s">
        <v>1269</v>
      </c>
      <c r="B554" s="746" t="s">
        <v>1350</v>
      </c>
      <c r="C554" s="650">
        <v>41.6</v>
      </c>
      <c r="D554" s="730" t="s">
        <v>135</v>
      </c>
      <c r="E554" s="539"/>
      <c r="F554" s="899">
        <f t="shared" si="80"/>
        <v>0</v>
      </c>
    </row>
    <row r="555" spans="1:6" ht="14.4">
      <c r="A555" s="602">
        <v>8.3000000000000007</v>
      </c>
      <c r="B555" s="758" t="s">
        <v>522</v>
      </c>
      <c r="C555" s="605"/>
      <c r="D555" s="605"/>
      <c r="E555" s="504"/>
      <c r="F555" s="865">
        <f>SUM(F559:F572)</f>
        <v>0</v>
      </c>
    </row>
    <row r="556" spans="1:6" ht="41.4">
      <c r="A556" s="755"/>
      <c r="B556" s="751" t="s">
        <v>523</v>
      </c>
      <c r="C556" s="650"/>
      <c r="D556" s="730" t="s">
        <v>14</v>
      </c>
      <c r="E556" s="516"/>
      <c r="F556" s="899"/>
    </row>
    <row r="557" spans="1:6" ht="14.4">
      <c r="A557" s="759"/>
      <c r="B557" s="750" t="s">
        <v>524</v>
      </c>
      <c r="C557" s="650"/>
      <c r="D557" s="730"/>
      <c r="E557" s="551"/>
      <c r="F557" s="901"/>
    </row>
    <row r="558" spans="1:6" ht="55.2">
      <c r="A558" s="755"/>
      <c r="B558" s="761" t="s">
        <v>176</v>
      </c>
      <c r="C558" s="650"/>
      <c r="D558" s="652"/>
      <c r="E558" s="551"/>
      <c r="F558" s="874"/>
    </row>
    <row r="559" spans="1:6" ht="27.6">
      <c r="A559" s="730" t="s">
        <v>1270</v>
      </c>
      <c r="B559" s="479" t="s">
        <v>1126</v>
      </c>
      <c r="C559" s="757">
        <v>24.25</v>
      </c>
      <c r="D559" s="730" t="s">
        <v>135</v>
      </c>
      <c r="E559" s="542"/>
      <c r="F559" s="902">
        <f>E559*C559</f>
        <v>0</v>
      </c>
    </row>
    <row r="560" spans="1:6" ht="27.6">
      <c r="A560" s="730" t="s">
        <v>1271</v>
      </c>
      <c r="B560" s="479" t="s">
        <v>1127</v>
      </c>
      <c r="C560" s="757">
        <v>26.05</v>
      </c>
      <c r="D560" s="730" t="s">
        <v>135</v>
      </c>
      <c r="E560" s="542"/>
      <c r="F560" s="902">
        <f t="shared" ref="F560:F572" si="81">E560*C560</f>
        <v>0</v>
      </c>
    </row>
    <row r="561" spans="1:6" ht="27.6">
      <c r="A561" s="730" t="s">
        <v>1272</v>
      </c>
      <c r="B561" s="479" t="s">
        <v>1128</v>
      </c>
      <c r="C561" s="757">
        <v>36.4</v>
      </c>
      <c r="D561" s="730" t="s">
        <v>135</v>
      </c>
      <c r="E561" s="542"/>
      <c r="F561" s="902">
        <f t="shared" si="81"/>
        <v>0</v>
      </c>
    </row>
    <row r="562" spans="1:6" ht="27.6">
      <c r="A562" s="730" t="s">
        <v>1273</v>
      </c>
      <c r="B562" s="479" t="s">
        <v>184</v>
      </c>
      <c r="C562" s="757">
        <v>72.8</v>
      </c>
      <c r="D562" s="730" t="s">
        <v>135</v>
      </c>
      <c r="E562" s="542"/>
      <c r="F562" s="902">
        <f t="shared" si="81"/>
        <v>0</v>
      </c>
    </row>
    <row r="563" spans="1:6">
      <c r="A563" s="730" t="s">
        <v>1274</v>
      </c>
      <c r="B563" s="479" t="s">
        <v>872</v>
      </c>
      <c r="C563" s="757">
        <v>30</v>
      </c>
      <c r="D563" s="730" t="s">
        <v>529</v>
      </c>
      <c r="E563" s="551"/>
      <c r="F563" s="902">
        <f t="shared" si="81"/>
        <v>0</v>
      </c>
    </row>
    <row r="564" spans="1:6" ht="27.6">
      <c r="A564" s="730" t="s">
        <v>1275</v>
      </c>
      <c r="B564" s="479" t="s">
        <v>1129</v>
      </c>
      <c r="C564" s="757">
        <v>30</v>
      </c>
      <c r="D564" s="730" t="s">
        <v>529</v>
      </c>
      <c r="E564" s="541"/>
      <c r="F564" s="902">
        <f t="shared" si="81"/>
        <v>0</v>
      </c>
    </row>
    <row r="565" spans="1:6" ht="27.6">
      <c r="A565" s="730" t="s">
        <v>1276</v>
      </c>
      <c r="B565" s="479" t="s">
        <v>1130</v>
      </c>
      <c r="C565" s="650">
        <v>30</v>
      </c>
      <c r="D565" s="730" t="s">
        <v>529</v>
      </c>
      <c r="E565" s="515"/>
      <c r="F565" s="902">
        <f t="shared" si="81"/>
        <v>0</v>
      </c>
    </row>
    <row r="566" spans="1:6" ht="14.4">
      <c r="A566" s="730"/>
      <c r="B566" s="762" t="s">
        <v>192</v>
      </c>
      <c r="C566" s="650"/>
      <c r="D566" s="620"/>
      <c r="E566" s="515"/>
      <c r="F566" s="902"/>
    </row>
    <row r="567" spans="1:6" ht="41.4">
      <c r="A567" s="730" t="s">
        <v>1277</v>
      </c>
      <c r="B567" s="481" t="s">
        <v>1907</v>
      </c>
      <c r="C567" s="763">
        <v>49.321999999999996</v>
      </c>
      <c r="D567" s="709" t="s">
        <v>424</v>
      </c>
      <c r="E567" s="516"/>
      <c r="F567" s="902">
        <f t="shared" si="81"/>
        <v>0</v>
      </c>
    </row>
    <row r="568" spans="1:6" ht="27.6">
      <c r="A568" s="730" t="s">
        <v>1278</v>
      </c>
      <c r="B568" s="481" t="s">
        <v>1908</v>
      </c>
      <c r="C568" s="763">
        <v>9.1</v>
      </c>
      <c r="D568" s="709" t="s">
        <v>135</v>
      </c>
      <c r="E568" s="516"/>
      <c r="F568" s="902">
        <f t="shared" si="81"/>
        <v>0</v>
      </c>
    </row>
    <row r="569" spans="1:6" ht="41.4">
      <c r="A569" s="730" t="s">
        <v>1279</v>
      </c>
      <c r="B569" s="481" t="s">
        <v>1131</v>
      </c>
      <c r="C569" s="650">
        <v>10.42</v>
      </c>
      <c r="D569" s="652" t="s">
        <v>135</v>
      </c>
      <c r="E569" s="516"/>
      <c r="F569" s="902">
        <f t="shared" si="81"/>
        <v>0</v>
      </c>
    </row>
    <row r="570" spans="1:6">
      <c r="A570" s="730" t="s">
        <v>1280</v>
      </c>
      <c r="B570" s="749" t="s">
        <v>545</v>
      </c>
      <c r="C570" s="650">
        <v>20.599999999999998</v>
      </c>
      <c r="D570" s="652" t="s">
        <v>135</v>
      </c>
      <c r="E570" s="516"/>
      <c r="F570" s="902">
        <f t="shared" si="81"/>
        <v>0</v>
      </c>
    </row>
    <row r="571" spans="1:6" ht="27.6">
      <c r="A571" s="730" t="s">
        <v>1281</v>
      </c>
      <c r="B571" s="673" t="s">
        <v>886</v>
      </c>
      <c r="C571" s="650">
        <v>20.599999999999998</v>
      </c>
      <c r="D571" s="652"/>
      <c r="E571" s="516"/>
      <c r="F571" s="902">
        <f t="shared" si="81"/>
        <v>0</v>
      </c>
    </row>
    <row r="572" spans="1:6">
      <c r="A572" s="730" t="s">
        <v>1282</v>
      </c>
      <c r="B572" s="479" t="s">
        <v>1138</v>
      </c>
      <c r="C572" s="650">
        <v>4</v>
      </c>
      <c r="D572" s="652" t="s">
        <v>529</v>
      </c>
      <c r="E572" s="516"/>
      <c r="F572" s="902">
        <f t="shared" si="81"/>
        <v>0</v>
      </c>
    </row>
    <row r="573" spans="1:6" ht="14.4">
      <c r="A573" s="602">
        <v>8.4</v>
      </c>
      <c r="B573" s="758" t="s">
        <v>1060</v>
      </c>
      <c r="C573" s="764"/>
      <c r="D573" s="605"/>
      <c r="E573" s="504"/>
      <c r="F573" s="865">
        <f>SUM(F576:F580)</f>
        <v>0</v>
      </c>
    </row>
    <row r="574" spans="1:6" ht="14.4">
      <c r="A574" s="765"/>
      <c r="B574" s="760" t="s">
        <v>547</v>
      </c>
      <c r="C574" s="650"/>
      <c r="D574" s="652"/>
      <c r="E574" s="551"/>
      <c r="F574" s="900"/>
    </row>
    <row r="575" spans="1:6" ht="41.4">
      <c r="A575" s="755"/>
      <c r="B575" s="751" t="s">
        <v>216</v>
      </c>
      <c r="C575" s="650"/>
      <c r="D575" s="652"/>
      <c r="E575" s="551"/>
      <c r="F575" s="874"/>
    </row>
    <row r="576" spans="1:6" ht="55.2">
      <c r="A576" s="652" t="s">
        <v>1283</v>
      </c>
      <c r="B576" s="749" t="s">
        <v>1351</v>
      </c>
      <c r="C576" s="650">
        <v>3</v>
      </c>
      <c r="D576" s="730" t="s">
        <v>529</v>
      </c>
      <c r="E576" s="551"/>
      <c r="F576" s="874">
        <f>E576*C576</f>
        <v>0</v>
      </c>
    </row>
    <row r="577" spans="1:6" ht="55.2">
      <c r="A577" s="652" t="s">
        <v>1284</v>
      </c>
      <c r="B577" s="749" t="s">
        <v>1352</v>
      </c>
      <c r="C577" s="650">
        <v>1</v>
      </c>
      <c r="D577" s="730" t="s">
        <v>529</v>
      </c>
      <c r="E577" s="551"/>
      <c r="F577" s="874">
        <f t="shared" ref="F577:F598" si="82">E577*C577</f>
        <v>0</v>
      </c>
    </row>
    <row r="578" spans="1:6" ht="55.2">
      <c r="A578" s="652" t="s">
        <v>1285</v>
      </c>
      <c r="B578" s="749" t="s">
        <v>1353</v>
      </c>
      <c r="C578" s="650">
        <v>1</v>
      </c>
      <c r="D578" s="730" t="s">
        <v>529</v>
      </c>
      <c r="E578" s="551"/>
      <c r="F578" s="874">
        <f t="shared" si="82"/>
        <v>0</v>
      </c>
    </row>
    <row r="579" spans="1:6" ht="14.4">
      <c r="A579" s="464"/>
      <c r="B579" s="760" t="s">
        <v>554</v>
      </c>
      <c r="C579" s="650"/>
      <c r="D579" s="652"/>
      <c r="E579" s="551"/>
      <c r="F579" s="874"/>
    </row>
    <row r="580" spans="1:6" ht="27.6">
      <c r="A580" s="652" t="s">
        <v>1286</v>
      </c>
      <c r="B580" s="749" t="s">
        <v>556</v>
      </c>
      <c r="C580" s="650">
        <v>4</v>
      </c>
      <c r="D580" s="730" t="s">
        <v>529</v>
      </c>
      <c r="E580" s="541"/>
      <c r="F580" s="874">
        <f t="shared" si="82"/>
        <v>0</v>
      </c>
    </row>
    <row r="581" spans="1:6" ht="14.4">
      <c r="A581" s="766">
        <v>8.5</v>
      </c>
      <c r="B581" s="767" t="s">
        <v>231</v>
      </c>
      <c r="C581" s="768"/>
      <c r="D581" s="769"/>
      <c r="E581" s="552"/>
      <c r="F581" s="903">
        <f>SUM(F584:F591)</f>
        <v>0</v>
      </c>
    </row>
    <row r="582" spans="1:6">
      <c r="A582" s="730"/>
      <c r="B582" s="770" t="s">
        <v>232</v>
      </c>
      <c r="C582" s="650"/>
      <c r="D582" s="652"/>
      <c r="E582" s="551"/>
      <c r="F582" s="874"/>
    </row>
    <row r="583" spans="1:6">
      <c r="A583" s="771"/>
      <c r="B583" s="751" t="s">
        <v>233</v>
      </c>
      <c r="C583" s="650"/>
      <c r="D583" s="730"/>
      <c r="E583" s="516"/>
      <c r="F583" s="874"/>
    </row>
    <row r="584" spans="1:6">
      <c r="A584" s="652" t="s">
        <v>1287</v>
      </c>
      <c r="B584" s="749" t="s">
        <v>559</v>
      </c>
      <c r="C584" s="757">
        <v>28.835000000000001</v>
      </c>
      <c r="D584" s="730" t="s">
        <v>424</v>
      </c>
      <c r="E584" s="542"/>
      <c r="F584" s="874">
        <f t="shared" si="82"/>
        <v>0</v>
      </c>
    </row>
    <row r="585" spans="1:6">
      <c r="A585" s="464"/>
      <c r="B585" s="770" t="s">
        <v>242</v>
      </c>
      <c r="C585" s="650"/>
      <c r="D585" s="730"/>
      <c r="E585" s="551"/>
      <c r="F585" s="874"/>
    </row>
    <row r="586" spans="1:6" ht="27.6">
      <c r="A586" s="730"/>
      <c r="B586" s="751" t="s">
        <v>560</v>
      </c>
      <c r="C586" s="650"/>
      <c r="D586" s="730"/>
      <c r="E586" s="551"/>
      <c r="F586" s="874"/>
    </row>
    <row r="587" spans="1:6">
      <c r="A587" s="652" t="s">
        <v>1288</v>
      </c>
      <c r="B587" s="749" t="s">
        <v>562</v>
      </c>
      <c r="C587" s="650">
        <v>112.819</v>
      </c>
      <c r="D587" s="730" t="s">
        <v>424</v>
      </c>
      <c r="E587" s="539"/>
      <c r="F587" s="874">
        <f t="shared" si="82"/>
        <v>0</v>
      </c>
    </row>
    <row r="588" spans="1:6">
      <c r="A588" s="652" t="s">
        <v>1289</v>
      </c>
      <c r="B588" s="749" t="s">
        <v>564</v>
      </c>
      <c r="C588" s="650">
        <v>49.712999999999994</v>
      </c>
      <c r="D588" s="730" t="s">
        <v>424</v>
      </c>
      <c r="E588" s="539"/>
      <c r="F588" s="874">
        <f t="shared" si="82"/>
        <v>0</v>
      </c>
    </row>
    <row r="589" spans="1:6" ht="27.6">
      <c r="A589" s="652" t="s">
        <v>1563</v>
      </c>
      <c r="B589" s="749" t="s">
        <v>566</v>
      </c>
      <c r="C589" s="650">
        <v>18.2</v>
      </c>
      <c r="D589" s="730" t="s">
        <v>424</v>
      </c>
      <c r="E589" s="539"/>
      <c r="F589" s="874">
        <f t="shared" si="82"/>
        <v>0</v>
      </c>
    </row>
    <row r="590" spans="1:6" ht="14.4">
      <c r="A590" s="464"/>
      <c r="B590" s="750" t="s">
        <v>567</v>
      </c>
      <c r="C590" s="754"/>
      <c r="D590" s="755"/>
      <c r="E590" s="550"/>
      <c r="F590" s="874"/>
    </row>
    <row r="591" spans="1:6">
      <c r="A591" s="652" t="s">
        <v>1564</v>
      </c>
      <c r="B591" s="749" t="s">
        <v>569</v>
      </c>
      <c r="C591" s="757">
        <v>1</v>
      </c>
      <c r="D591" s="652" t="s">
        <v>529</v>
      </c>
      <c r="E591" s="516"/>
      <c r="F591" s="874">
        <f t="shared" si="82"/>
        <v>0</v>
      </c>
    </row>
    <row r="592" spans="1:6" ht="14.4">
      <c r="A592" s="766">
        <v>8.6</v>
      </c>
      <c r="B592" s="772" t="s">
        <v>1356</v>
      </c>
      <c r="C592" s="768"/>
      <c r="D592" s="769"/>
      <c r="E592" s="552"/>
      <c r="F592" s="903">
        <f>SUM(F593:F598)</f>
        <v>0</v>
      </c>
    </row>
    <row r="593" spans="1:6" ht="27.6">
      <c r="A593" s="652" t="s">
        <v>1290</v>
      </c>
      <c r="B593" s="773" t="s">
        <v>572</v>
      </c>
      <c r="C593" s="763">
        <v>1</v>
      </c>
      <c r="D593" s="709" t="s">
        <v>529</v>
      </c>
      <c r="E593" s="516"/>
      <c r="F593" s="874">
        <f t="shared" si="82"/>
        <v>0</v>
      </c>
    </row>
    <row r="594" spans="1:6" ht="27.6">
      <c r="A594" s="652" t="s">
        <v>1291</v>
      </c>
      <c r="B594" s="746" t="s">
        <v>1072</v>
      </c>
      <c r="C594" s="774">
        <v>1</v>
      </c>
      <c r="D594" s="459" t="s">
        <v>209</v>
      </c>
      <c r="E594" s="553"/>
      <c r="F594" s="904">
        <f>E594*C594</f>
        <v>0</v>
      </c>
    </row>
    <row r="595" spans="1:6" ht="27.6">
      <c r="A595" s="652" t="s">
        <v>1292</v>
      </c>
      <c r="B595" s="773" t="s">
        <v>574</v>
      </c>
      <c r="C595" s="763">
        <v>1</v>
      </c>
      <c r="D595" s="709" t="s">
        <v>209</v>
      </c>
      <c r="E595" s="555"/>
      <c r="F595" s="874">
        <f t="shared" si="82"/>
        <v>0</v>
      </c>
    </row>
    <row r="596" spans="1:6">
      <c r="A596" s="652" t="s">
        <v>1293</v>
      </c>
      <c r="B596" s="773" t="s">
        <v>576</v>
      </c>
      <c r="C596" s="763">
        <v>4</v>
      </c>
      <c r="D596" s="709" t="s">
        <v>529</v>
      </c>
      <c r="E596" s="516"/>
      <c r="F596" s="874">
        <f t="shared" si="82"/>
        <v>0</v>
      </c>
    </row>
    <row r="597" spans="1:6">
      <c r="A597" s="652" t="s">
        <v>1294</v>
      </c>
      <c r="B597" s="775" t="s">
        <v>1132</v>
      </c>
      <c r="C597" s="763">
        <v>18.14</v>
      </c>
      <c r="D597" s="709" t="s">
        <v>135</v>
      </c>
      <c r="E597" s="516"/>
      <c r="F597" s="874">
        <f t="shared" si="82"/>
        <v>0</v>
      </c>
    </row>
    <row r="598" spans="1:6">
      <c r="A598" s="652" t="s">
        <v>1295</v>
      </c>
      <c r="B598" s="776" t="s">
        <v>581</v>
      </c>
      <c r="C598" s="650">
        <v>1</v>
      </c>
      <c r="D598" s="652" t="s">
        <v>582</v>
      </c>
      <c r="E598" s="516"/>
      <c r="F598" s="874">
        <f t="shared" si="82"/>
        <v>0</v>
      </c>
    </row>
    <row r="599" spans="1:6" ht="27.6">
      <c r="A599" s="612" t="s">
        <v>1360</v>
      </c>
      <c r="B599" s="589" t="s">
        <v>1715</v>
      </c>
      <c r="C599" s="704"/>
      <c r="D599" s="705"/>
      <c r="E599" s="530"/>
      <c r="F599" s="886">
        <f>SUM(F600:F1094)/2</f>
        <v>0</v>
      </c>
    </row>
    <row r="600" spans="1:6">
      <c r="A600" s="706">
        <v>9.1</v>
      </c>
      <c r="B600" s="777" t="s">
        <v>1134</v>
      </c>
      <c r="C600" s="778"/>
      <c r="D600" s="779"/>
      <c r="E600" s="556"/>
      <c r="F600" s="887">
        <f>SUM(F602:F656)</f>
        <v>0</v>
      </c>
    </row>
    <row r="601" spans="1:6">
      <c r="A601" s="780"/>
      <c r="B601" s="781" t="s">
        <v>1357</v>
      </c>
      <c r="C601" s="782"/>
      <c r="D601" s="780"/>
      <c r="E601" s="557"/>
      <c r="F601" s="905"/>
    </row>
    <row r="602" spans="1:6" ht="16.8">
      <c r="A602" s="783" t="s">
        <v>1397</v>
      </c>
      <c r="B602" s="682" t="s">
        <v>587</v>
      </c>
      <c r="C602" s="782">
        <v>463.32</v>
      </c>
      <c r="D602" s="780" t="s">
        <v>1909</v>
      </c>
      <c r="E602" s="557"/>
      <c r="F602" s="874">
        <f t="shared" ref="F602:F607" si="83">E602*C602</f>
        <v>0</v>
      </c>
    </row>
    <row r="603" spans="1:6" ht="27.6">
      <c r="A603" s="783" t="s">
        <v>1398</v>
      </c>
      <c r="B603" s="682" t="s">
        <v>752</v>
      </c>
      <c r="C603" s="782">
        <v>463.32</v>
      </c>
      <c r="D603" s="780" t="s">
        <v>1909</v>
      </c>
      <c r="E603" s="557"/>
      <c r="F603" s="874">
        <f t="shared" si="83"/>
        <v>0</v>
      </c>
    </row>
    <row r="604" spans="1:6" ht="27.6">
      <c r="A604" s="783" t="s">
        <v>1399</v>
      </c>
      <c r="B604" s="682" t="s">
        <v>1182</v>
      </c>
      <c r="C604" s="782">
        <v>27</v>
      </c>
      <c r="D604" s="780" t="s">
        <v>1910</v>
      </c>
      <c r="E604" s="557"/>
      <c r="F604" s="874">
        <f t="shared" si="83"/>
        <v>0</v>
      </c>
    </row>
    <row r="605" spans="1:6" ht="16.8">
      <c r="A605" s="783" t="s">
        <v>1400</v>
      </c>
      <c r="B605" s="682" t="s">
        <v>1183</v>
      </c>
      <c r="C605" s="782">
        <v>3.2</v>
      </c>
      <c r="D605" s="780" t="s">
        <v>1910</v>
      </c>
      <c r="E605" s="557"/>
      <c r="F605" s="874">
        <f t="shared" si="83"/>
        <v>0</v>
      </c>
    </row>
    <row r="606" spans="1:6" ht="16.8">
      <c r="A606" s="783" t="s">
        <v>1401</v>
      </c>
      <c r="B606" s="784" t="s">
        <v>94</v>
      </c>
      <c r="C606" s="782">
        <v>2.9600000000000004</v>
      </c>
      <c r="D606" s="780" t="s">
        <v>1910</v>
      </c>
      <c r="E606" s="557"/>
      <c r="F606" s="874">
        <f t="shared" si="83"/>
        <v>0</v>
      </c>
    </row>
    <row r="607" spans="1:6" ht="16.8">
      <c r="A607" s="783" t="s">
        <v>1402</v>
      </c>
      <c r="B607" s="784" t="s">
        <v>1184</v>
      </c>
      <c r="C607" s="782">
        <v>18.715</v>
      </c>
      <c r="D607" s="780" t="s">
        <v>1910</v>
      </c>
      <c r="E607" s="557"/>
      <c r="F607" s="874">
        <f t="shared" si="83"/>
        <v>0</v>
      </c>
    </row>
    <row r="608" spans="1:6">
      <c r="A608" s="780"/>
      <c r="B608" s="685" t="s">
        <v>765</v>
      </c>
      <c r="C608" s="782"/>
      <c r="D608" s="780"/>
      <c r="E608" s="557"/>
      <c r="F608" s="905"/>
    </row>
    <row r="609" spans="1:6" ht="16.8">
      <c r="A609" s="783" t="s">
        <v>1403</v>
      </c>
      <c r="B609" s="682" t="s">
        <v>769</v>
      </c>
      <c r="C609" s="782">
        <v>39.539000000000001</v>
      </c>
      <c r="D609" s="780" t="s">
        <v>1910</v>
      </c>
      <c r="E609" s="557"/>
      <c r="F609" s="874">
        <f t="shared" ref="F609" si="84">E609*C609</f>
        <v>0</v>
      </c>
    </row>
    <row r="610" spans="1:6">
      <c r="A610" s="780"/>
      <c r="B610" s="685" t="s">
        <v>594</v>
      </c>
      <c r="C610" s="782"/>
      <c r="D610" s="780"/>
      <c r="E610" s="557"/>
      <c r="F610" s="905"/>
    </row>
    <row r="611" spans="1:6" ht="16.8">
      <c r="A611" s="783" t="s">
        <v>1404</v>
      </c>
      <c r="B611" s="682" t="s">
        <v>89</v>
      </c>
      <c r="C611" s="782">
        <v>32.011000000000003</v>
      </c>
      <c r="D611" s="780" t="s">
        <v>1910</v>
      </c>
      <c r="E611" s="557"/>
      <c r="F611" s="874">
        <f t="shared" ref="F611" si="85">E611*C611</f>
        <v>0</v>
      </c>
    </row>
    <row r="612" spans="1:6">
      <c r="A612" s="780"/>
      <c r="B612" s="685" t="s">
        <v>771</v>
      </c>
      <c r="C612" s="782"/>
      <c r="D612" s="780"/>
      <c r="E612" s="557"/>
      <c r="F612" s="905"/>
    </row>
    <row r="613" spans="1:6" ht="16.8">
      <c r="A613" s="461" t="s">
        <v>1405</v>
      </c>
      <c r="B613" s="682" t="s">
        <v>773</v>
      </c>
      <c r="C613" s="782">
        <v>55.199999999999996</v>
      </c>
      <c r="D613" s="780" t="s">
        <v>1910</v>
      </c>
      <c r="E613" s="557"/>
      <c r="F613" s="874">
        <f t="shared" ref="F613:F615" si="86">E613*C613</f>
        <v>0</v>
      </c>
    </row>
    <row r="614" spans="1:6" ht="16.8">
      <c r="A614" s="461" t="s">
        <v>1406</v>
      </c>
      <c r="B614" s="682" t="s">
        <v>94</v>
      </c>
      <c r="C614" s="782">
        <v>5.9200000000000008</v>
      </c>
      <c r="D614" s="780" t="s">
        <v>1910</v>
      </c>
      <c r="E614" s="557"/>
      <c r="F614" s="874">
        <f t="shared" si="86"/>
        <v>0</v>
      </c>
    </row>
    <row r="615" spans="1:6" ht="16.8">
      <c r="A615" s="461" t="s">
        <v>1407</v>
      </c>
      <c r="B615" s="682" t="s">
        <v>758</v>
      </c>
      <c r="C615" s="782">
        <v>2.5499999999999998</v>
      </c>
      <c r="D615" s="780" t="s">
        <v>1910</v>
      </c>
      <c r="E615" s="557"/>
      <c r="F615" s="874">
        <f t="shared" si="86"/>
        <v>0</v>
      </c>
    </row>
    <row r="616" spans="1:6">
      <c r="A616" s="780"/>
      <c r="B616" s="685" t="s">
        <v>601</v>
      </c>
      <c r="C616" s="782"/>
      <c r="D616" s="780"/>
      <c r="E616" s="557"/>
      <c r="F616" s="905"/>
    </row>
    <row r="617" spans="1:6" ht="27.6">
      <c r="A617" s="461" t="s">
        <v>1408</v>
      </c>
      <c r="B617" s="682" t="s">
        <v>778</v>
      </c>
      <c r="C617" s="782">
        <v>238.12</v>
      </c>
      <c r="D617" s="780" t="s">
        <v>1909</v>
      </c>
      <c r="E617" s="557"/>
      <c r="F617" s="874">
        <f t="shared" ref="F617:F618" si="87">E617*C617</f>
        <v>0</v>
      </c>
    </row>
    <row r="618" spans="1:6" ht="16.8">
      <c r="A618" s="461" t="s">
        <v>1409</v>
      </c>
      <c r="B618" s="682" t="s">
        <v>94</v>
      </c>
      <c r="C618" s="782">
        <v>28.9</v>
      </c>
      <c r="D618" s="780" t="s">
        <v>1909</v>
      </c>
      <c r="E618" s="557"/>
      <c r="F618" s="874">
        <f t="shared" si="87"/>
        <v>0</v>
      </c>
    </row>
    <row r="619" spans="1:6">
      <c r="A619" s="780"/>
      <c r="B619" s="685" t="s">
        <v>604</v>
      </c>
      <c r="C619" s="782"/>
      <c r="D619" s="780"/>
      <c r="E619" s="557"/>
      <c r="F619" s="905"/>
    </row>
    <row r="620" spans="1:6" ht="41.4">
      <c r="A620" s="783" t="s">
        <v>1410</v>
      </c>
      <c r="B620" s="682" t="s">
        <v>606</v>
      </c>
      <c r="C620" s="782">
        <v>115.32000000000001</v>
      </c>
      <c r="D620" s="780" t="s">
        <v>1909</v>
      </c>
      <c r="E620" s="557"/>
      <c r="F620" s="874">
        <f t="shared" ref="F620:F621" si="88">E620*C620</f>
        <v>0</v>
      </c>
    </row>
    <row r="621" spans="1:6" ht="16.8">
      <c r="A621" s="783" t="s">
        <v>1411</v>
      </c>
      <c r="B621" s="673" t="s">
        <v>1185</v>
      </c>
      <c r="C621" s="782">
        <v>49.64</v>
      </c>
      <c r="D621" s="780" t="s">
        <v>1909</v>
      </c>
      <c r="E621" s="557"/>
      <c r="F621" s="874">
        <f t="shared" si="88"/>
        <v>0</v>
      </c>
    </row>
    <row r="622" spans="1:6">
      <c r="A622" s="780"/>
      <c r="B622" s="685" t="s">
        <v>105</v>
      </c>
      <c r="C622" s="782"/>
      <c r="D622" s="780"/>
      <c r="E622" s="557"/>
      <c r="F622" s="905"/>
    </row>
    <row r="623" spans="1:6">
      <c r="A623" s="783"/>
      <c r="B623" s="685" t="s">
        <v>788</v>
      </c>
      <c r="C623" s="782"/>
      <c r="D623" s="780"/>
      <c r="E623" s="557"/>
      <c r="F623" s="905"/>
    </row>
    <row r="624" spans="1:6" ht="16.8">
      <c r="A624" s="783" t="s">
        <v>1412</v>
      </c>
      <c r="B624" s="682" t="s">
        <v>790</v>
      </c>
      <c r="C624" s="782">
        <v>2.25</v>
      </c>
      <c r="D624" s="780" t="s">
        <v>1910</v>
      </c>
      <c r="E624" s="557"/>
      <c r="F624" s="874">
        <f t="shared" ref="F624:F627" si="89">E624*C624</f>
        <v>0</v>
      </c>
    </row>
    <row r="625" spans="1:6" ht="16.8">
      <c r="A625" s="783" t="s">
        <v>1413</v>
      </c>
      <c r="B625" s="682" t="s">
        <v>1186</v>
      </c>
      <c r="C625" s="782">
        <v>0.8</v>
      </c>
      <c r="D625" s="780" t="s">
        <v>1910</v>
      </c>
      <c r="E625" s="557"/>
      <c r="F625" s="874">
        <f t="shared" si="89"/>
        <v>0</v>
      </c>
    </row>
    <row r="626" spans="1:6" ht="16.8">
      <c r="A626" s="783" t="s">
        <v>1414</v>
      </c>
      <c r="B626" s="673" t="s">
        <v>1187</v>
      </c>
      <c r="C626" s="782">
        <v>1.3120000000000001</v>
      </c>
      <c r="D626" s="780" t="s">
        <v>1910</v>
      </c>
      <c r="E626" s="557"/>
      <c r="F626" s="874">
        <f t="shared" si="89"/>
        <v>0</v>
      </c>
    </row>
    <row r="627" spans="1:6" ht="16.8">
      <c r="A627" s="783" t="s">
        <v>1415</v>
      </c>
      <c r="B627" s="673" t="s">
        <v>1188</v>
      </c>
      <c r="C627" s="782">
        <v>0.57200000000000006</v>
      </c>
      <c r="D627" s="780" t="s">
        <v>1910</v>
      </c>
      <c r="E627" s="557"/>
      <c r="F627" s="874">
        <f t="shared" si="89"/>
        <v>0</v>
      </c>
    </row>
    <row r="628" spans="1:6">
      <c r="A628" s="783"/>
      <c r="B628" s="685" t="s">
        <v>793</v>
      </c>
      <c r="C628" s="782"/>
      <c r="D628" s="780"/>
      <c r="E628" s="557"/>
      <c r="F628" s="905"/>
    </row>
    <row r="629" spans="1:6" ht="16.8">
      <c r="A629" s="783" t="s">
        <v>1416</v>
      </c>
      <c r="B629" s="682" t="s">
        <v>795</v>
      </c>
      <c r="C629" s="782">
        <v>11.25</v>
      </c>
      <c r="D629" s="780" t="s">
        <v>1910</v>
      </c>
      <c r="E629" s="557"/>
      <c r="F629" s="874">
        <f t="shared" ref="F629:F637" si="90">E629*C629</f>
        <v>0</v>
      </c>
    </row>
    <row r="630" spans="1:6" ht="16.8">
      <c r="A630" s="783" t="s">
        <v>1417</v>
      </c>
      <c r="B630" s="682" t="s">
        <v>1189</v>
      </c>
      <c r="C630" s="782">
        <v>4.8659999999999997</v>
      </c>
      <c r="D630" s="780" t="s">
        <v>1910</v>
      </c>
      <c r="E630" s="557"/>
      <c r="F630" s="874">
        <f t="shared" si="90"/>
        <v>0</v>
      </c>
    </row>
    <row r="631" spans="1:6" ht="16.8">
      <c r="A631" s="783" t="s">
        <v>1418</v>
      </c>
      <c r="B631" s="682" t="s">
        <v>799</v>
      </c>
      <c r="C631" s="782">
        <v>4</v>
      </c>
      <c r="D631" s="780" t="s">
        <v>1910</v>
      </c>
      <c r="E631" s="557"/>
      <c r="F631" s="874">
        <f t="shared" si="90"/>
        <v>0</v>
      </c>
    </row>
    <row r="632" spans="1:6" ht="16.8">
      <c r="A632" s="783" t="s">
        <v>1419</v>
      </c>
      <c r="B632" s="682" t="s">
        <v>801</v>
      </c>
      <c r="C632" s="782">
        <v>0.38400000000000001</v>
      </c>
      <c r="D632" s="780" t="s">
        <v>1910</v>
      </c>
      <c r="E632" s="557"/>
      <c r="F632" s="874">
        <f t="shared" si="90"/>
        <v>0</v>
      </c>
    </row>
    <row r="633" spans="1:6" ht="16.8">
      <c r="A633" s="783" t="s">
        <v>1420</v>
      </c>
      <c r="B633" s="682" t="s">
        <v>803</v>
      </c>
      <c r="C633" s="782">
        <v>4.5525000000000002</v>
      </c>
      <c r="D633" s="780" t="s">
        <v>1910</v>
      </c>
      <c r="E633" s="557"/>
      <c r="F633" s="874">
        <f t="shared" si="90"/>
        <v>0</v>
      </c>
    </row>
    <row r="634" spans="1:6" ht="16.8">
      <c r="A634" s="783" t="s">
        <v>1421</v>
      </c>
      <c r="B634" s="682" t="s">
        <v>1190</v>
      </c>
      <c r="C634" s="782">
        <v>1.1840000000000002</v>
      </c>
      <c r="D634" s="780" t="s">
        <v>1910</v>
      </c>
      <c r="E634" s="557"/>
      <c r="F634" s="874">
        <f t="shared" si="90"/>
        <v>0</v>
      </c>
    </row>
    <row r="635" spans="1:6" ht="16.8">
      <c r="A635" s="783" t="s">
        <v>1618</v>
      </c>
      <c r="B635" s="785" t="s">
        <v>1191</v>
      </c>
      <c r="C635" s="782">
        <v>0.54</v>
      </c>
      <c r="D635" s="780" t="s">
        <v>1910</v>
      </c>
      <c r="E635" s="557"/>
      <c r="F635" s="874">
        <f t="shared" si="90"/>
        <v>0</v>
      </c>
    </row>
    <row r="636" spans="1:6" ht="16.8">
      <c r="A636" s="783" t="s">
        <v>1619</v>
      </c>
      <c r="B636" s="682" t="s">
        <v>113</v>
      </c>
      <c r="C636" s="782">
        <v>12.720000000000002</v>
      </c>
      <c r="D636" s="780" t="s">
        <v>1910</v>
      </c>
      <c r="E636" s="557"/>
      <c r="F636" s="874">
        <f t="shared" si="90"/>
        <v>0</v>
      </c>
    </row>
    <row r="637" spans="1:6" ht="16.8">
      <c r="A637" s="783" t="s">
        <v>1620</v>
      </c>
      <c r="B637" s="682" t="s">
        <v>807</v>
      </c>
      <c r="C637" s="782">
        <v>6.3840000000000003</v>
      </c>
      <c r="D637" s="780" t="s">
        <v>1910</v>
      </c>
      <c r="E637" s="557"/>
      <c r="F637" s="874">
        <f t="shared" si="90"/>
        <v>0</v>
      </c>
    </row>
    <row r="638" spans="1:6">
      <c r="A638" s="780"/>
      <c r="B638" s="685" t="s">
        <v>154</v>
      </c>
      <c r="C638" s="782"/>
      <c r="D638" s="780"/>
      <c r="E638" s="557"/>
      <c r="F638" s="905"/>
    </row>
    <row r="639" spans="1:6" ht="27.6">
      <c r="A639" s="783"/>
      <c r="B639" s="682" t="s">
        <v>812</v>
      </c>
      <c r="C639" s="782"/>
      <c r="D639" s="780"/>
      <c r="E639" s="557"/>
      <c r="F639" s="905"/>
    </row>
    <row r="640" spans="1:6">
      <c r="A640" s="783" t="s">
        <v>1621</v>
      </c>
      <c r="B640" s="682" t="s">
        <v>814</v>
      </c>
      <c r="C640" s="782">
        <v>130.616625</v>
      </c>
      <c r="D640" s="780" t="s">
        <v>287</v>
      </c>
      <c r="E640" s="557"/>
      <c r="F640" s="874">
        <f t="shared" ref="F640:F642" si="91">E640*C640</f>
        <v>0</v>
      </c>
    </row>
    <row r="641" spans="1:6">
      <c r="A641" s="783" t="s">
        <v>1622</v>
      </c>
      <c r="B641" s="682" t="s">
        <v>816</v>
      </c>
      <c r="C641" s="782">
        <v>1075.466169</v>
      </c>
      <c r="D641" s="780" t="s">
        <v>287</v>
      </c>
      <c r="E641" s="557"/>
      <c r="F641" s="874">
        <f t="shared" si="91"/>
        <v>0</v>
      </c>
    </row>
    <row r="642" spans="1:6">
      <c r="A642" s="783" t="s">
        <v>1623</v>
      </c>
      <c r="B642" s="682" t="s">
        <v>818</v>
      </c>
      <c r="C642" s="782">
        <v>573.27570000000003</v>
      </c>
      <c r="D642" s="780" t="s">
        <v>287</v>
      </c>
      <c r="E642" s="557"/>
      <c r="F642" s="874">
        <f t="shared" si="91"/>
        <v>0</v>
      </c>
    </row>
    <row r="643" spans="1:6" ht="27.6">
      <c r="A643" s="783"/>
      <c r="B643" s="682" t="s">
        <v>819</v>
      </c>
      <c r="C643" s="782"/>
      <c r="D643" s="780"/>
      <c r="E643" s="557"/>
      <c r="F643" s="905"/>
    </row>
    <row r="644" spans="1:6" ht="16.8">
      <c r="A644" s="783" t="s">
        <v>1624</v>
      </c>
      <c r="B644" s="682" t="s">
        <v>94</v>
      </c>
      <c r="C644" s="782">
        <v>14.400000000000002</v>
      </c>
      <c r="D644" s="780" t="s">
        <v>1909</v>
      </c>
      <c r="E644" s="557"/>
      <c r="F644" s="874">
        <f t="shared" ref="F644" si="92">E644*C644</f>
        <v>0</v>
      </c>
    </row>
    <row r="645" spans="1:6">
      <c r="A645" s="780"/>
      <c r="B645" s="685" t="s">
        <v>618</v>
      </c>
      <c r="C645" s="782"/>
      <c r="D645" s="780"/>
      <c r="E645" s="557"/>
      <c r="F645" s="905"/>
    </row>
    <row r="646" spans="1:6" ht="16.8">
      <c r="A646" s="783" t="s">
        <v>1625</v>
      </c>
      <c r="B646" s="682" t="s">
        <v>823</v>
      </c>
      <c r="C646" s="782">
        <v>45</v>
      </c>
      <c r="D646" s="780" t="s">
        <v>1909</v>
      </c>
      <c r="E646" s="557"/>
      <c r="F646" s="874">
        <f t="shared" ref="F646:F648" si="93">E646*C646</f>
        <v>0</v>
      </c>
    </row>
    <row r="647" spans="1:6" ht="16.8">
      <c r="A647" s="783" t="s">
        <v>1626</v>
      </c>
      <c r="B647" s="682" t="s">
        <v>825</v>
      </c>
      <c r="C647" s="782">
        <v>8.68</v>
      </c>
      <c r="D647" s="780" t="s">
        <v>1909</v>
      </c>
      <c r="E647" s="557"/>
      <c r="F647" s="874">
        <f t="shared" si="93"/>
        <v>0</v>
      </c>
    </row>
    <row r="648" spans="1:6" ht="16.8">
      <c r="A648" s="783" t="s">
        <v>1627</v>
      </c>
      <c r="B648" s="682" t="s">
        <v>1192</v>
      </c>
      <c r="C648" s="782">
        <v>2.4750000000000001</v>
      </c>
      <c r="D648" s="780" t="s">
        <v>1909</v>
      </c>
      <c r="E648" s="557"/>
      <c r="F648" s="874">
        <f t="shared" si="93"/>
        <v>0</v>
      </c>
    </row>
    <row r="649" spans="1:6">
      <c r="A649" s="783"/>
      <c r="B649" s="786" t="s">
        <v>1193</v>
      </c>
      <c r="C649" s="782"/>
      <c r="D649" s="780"/>
      <c r="E649" s="557"/>
      <c r="F649" s="905"/>
    </row>
    <row r="650" spans="1:6">
      <c r="A650" s="783" t="s">
        <v>1628</v>
      </c>
      <c r="B650" s="787" t="s">
        <v>1194</v>
      </c>
      <c r="C650" s="782">
        <v>49.6</v>
      </c>
      <c r="D650" s="780" t="s">
        <v>135</v>
      </c>
      <c r="E650" s="557"/>
      <c r="F650" s="874">
        <f t="shared" ref="F650" si="94">E650*C650</f>
        <v>0</v>
      </c>
    </row>
    <row r="651" spans="1:6">
      <c r="A651" s="780"/>
      <c r="B651" s="685" t="s">
        <v>830</v>
      </c>
      <c r="C651" s="782"/>
      <c r="D651" s="780"/>
      <c r="E651" s="557"/>
      <c r="F651" s="905"/>
    </row>
    <row r="652" spans="1:6" ht="41.4">
      <c r="A652" s="780"/>
      <c r="B652" s="682" t="s">
        <v>1562</v>
      </c>
      <c r="C652" s="782"/>
      <c r="D652" s="780"/>
      <c r="E652" s="557"/>
      <c r="F652" s="905"/>
    </row>
    <row r="653" spans="1:6" ht="27.6">
      <c r="A653" s="783" t="s">
        <v>1629</v>
      </c>
      <c r="B653" s="682" t="s">
        <v>1195</v>
      </c>
      <c r="C653" s="782">
        <v>45</v>
      </c>
      <c r="D653" s="780" t="s">
        <v>1909</v>
      </c>
      <c r="E653" s="557"/>
      <c r="F653" s="874">
        <f t="shared" ref="F653:F656" si="95">E653*C653</f>
        <v>0</v>
      </c>
    </row>
    <row r="654" spans="1:6" ht="16.8">
      <c r="A654" s="783" t="s">
        <v>1630</v>
      </c>
      <c r="B654" s="682" t="s">
        <v>838</v>
      </c>
      <c r="C654" s="782">
        <v>45</v>
      </c>
      <c r="D654" s="780" t="s">
        <v>1909</v>
      </c>
      <c r="E654" s="557"/>
      <c r="F654" s="874">
        <f t="shared" si="95"/>
        <v>0</v>
      </c>
    </row>
    <row r="655" spans="1:6" ht="27.6">
      <c r="A655" s="783" t="s">
        <v>1631</v>
      </c>
      <c r="B655" s="682" t="s">
        <v>840</v>
      </c>
      <c r="C655" s="782">
        <v>45</v>
      </c>
      <c r="D655" s="780" t="s">
        <v>1909</v>
      </c>
      <c r="E655" s="557"/>
      <c r="F655" s="874">
        <f t="shared" si="95"/>
        <v>0</v>
      </c>
    </row>
    <row r="656" spans="1:6" ht="27.6">
      <c r="A656" s="783" t="s">
        <v>1632</v>
      </c>
      <c r="B656" s="682" t="s">
        <v>1196</v>
      </c>
      <c r="C656" s="782">
        <v>29.924999999999997</v>
      </c>
      <c r="D656" s="780" t="s">
        <v>1909</v>
      </c>
      <c r="E656" s="557"/>
      <c r="F656" s="874">
        <f t="shared" si="95"/>
        <v>0</v>
      </c>
    </row>
    <row r="657" spans="1:6">
      <c r="A657" s="788">
        <v>9.1999999999999993</v>
      </c>
      <c r="B657" s="766" t="s">
        <v>841</v>
      </c>
      <c r="C657" s="789"/>
      <c r="D657" s="790"/>
      <c r="E657" s="558"/>
      <c r="F657" s="906">
        <f>SUM(F659:F673)</f>
        <v>0</v>
      </c>
    </row>
    <row r="658" spans="1:6" ht="27.6">
      <c r="A658" s="783"/>
      <c r="B658" s="685" t="s">
        <v>842</v>
      </c>
      <c r="C658" s="782"/>
      <c r="D658" s="780"/>
      <c r="E658" s="557"/>
      <c r="F658" s="905"/>
    </row>
    <row r="659" spans="1:6" ht="16.8">
      <c r="A659" s="783" t="s">
        <v>1633</v>
      </c>
      <c r="B659" s="682" t="s">
        <v>844</v>
      </c>
      <c r="C659" s="782">
        <v>1.2960000000000003</v>
      </c>
      <c r="D659" s="780" t="s">
        <v>1910</v>
      </c>
      <c r="E659" s="557"/>
      <c r="F659" s="874">
        <f t="shared" ref="F659:F660" si="96">E659*C659</f>
        <v>0</v>
      </c>
    </row>
    <row r="660" spans="1:6" ht="16.8">
      <c r="A660" s="783" t="s">
        <v>1634</v>
      </c>
      <c r="B660" s="682" t="s">
        <v>512</v>
      </c>
      <c r="C660" s="782">
        <v>4.1505000000000001</v>
      </c>
      <c r="D660" s="780" t="s">
        <v>1910</v>
      </c>
      <c r="E660" s="557"/>
      <c r="F660" s="874">
        <f t="shared" si="96"/>
        <v>0</v>
      </c>
    </row>
    <row r="661" spans="1:6" ht="27.6">
      <c r="A661" s="780"/>
      <c r="B661" s="685" t="s">
        <v>812</v>
      </c>
      <c r="C661" s="782"/>
      <c r="D661" s="780"/>
      <c r="E661" s="557"/>
      <c r="F661" s="905"/>
    </row>
    <row r="662" spans="1:6">
      <c r="A662" s="783" t="s">
        <v>1635</v>
      </c>
      <c r="B662" s="682" t="s">
        <v>814</v>
      </c>
      <c r="C662" s="782">
        <v>170.28450000000001</v>
      </c>
      <c r="D662" s="780" t="s">
        <v>287</v>
      </c>
      <c r="E662" s="557"/>
      <c r="F662" s="874">
        <f t="shared" ref="F662:F663" si="97">E662*C662</f>
        <v>0</v>
      </c>
    </row>
    <row r="663" spans="1:6">
      <c r="A663" s="783" t="s">
        <v>1636</v>
      </c>
      <c r="B663" s="682" t="s">
        <v>818</v>
      </c>
      <c r="C663" s="782">
        <v>488.61</v>
      </c>
      <c r="D663" s="780" t="s">
        <v>287</v>
      </c>
      <c r="E663" s="557"/>
      <c r="F663" s="874">
        <f t="shared" si="97"/>
        <v>0</v>
      </c>
    </row>
    <row r="664" spans="1:6">
      <c r="A664" s="780"/>
      <c r="B664" s="685" t="s">
        <v>670</v>
      </c>
      <c r="C664" s="782"/>
      <c r="D664" s="780"/>
      <c r="E664" s="557"/>
      <c r="F664" s="905"/>
    </row>
    <row r="665" spans="1:6" ht="16.8">
      <c r="A665" s="783" t="s">
        <v>1637</v>
      </c>
      <c r="B665" s="682" t="s">
        <v>854</v>
      </c>
      <c r="C665" s="782">
        <v>25.92</v>
      </c>
      <c r="D665" s="780" t="s">
        <v>1909</v>
      </c>
      <c r="E665" s="557"/>
      <c r="F665" s="874">
        <f t="shared" ref="F665:F666" si="98">E665*C665</f>
        <v>0</v>
      </c>
    </row>
    <row r="666" spans="1:6" ht="16.8">
      <c r="A666" s="783" t="s">
        <v>1638</v>
      </c>
      <c r="B666" s="682" t="s">
        <v>512</v>
      </c>
      <c r="C666" s="782">
        <v>43.919999999999995</v>
      </c>
      <c r="D666" s="780" t="s">
        <v>1909</v>
      </c>
      <c r="E666" s="557"/>
      <c r="F666" s="874">
        <f t="shared" si="98"/>
        <v>0</v>
      </c>
    </row>
    <row r="667" spans="1:6">
      <c r="A667" s="783"/>
      <c r="B667" s="685" t="s">
        <v>519</v>
      </c>
      <c r="C667" s="782"/>
      <c r="D667" s="780"/>
      <c r="E667" s="557"/>
      <c r="F667" s="905"/>
    </row>
    <row r="668" spans="1:6" ht="27.6">
      <c r="A668" s="780"/>
      <c r="B668" s="685" t="s">
        <v>857</v>
      </c>
      <c r="C668" s="782"/>
      <c r="D668" s="780"/>
      <c r="E668" s="557"/>
      <c r="F668" s="905"/>
    </row>
    <row r="669" spans="1:6">
      <c r="A669" s="783" t="s">
        <v>1639</v>
      </c>
      <c r="B669" s="682" t="s">
        <v>677</v>
      </c>
      <c r="C669" s="782">
        <v>67</v>
      </c>
      <c r="D669" s="780" t="s">
        <v>135</v>
      </c>
      <c r="E669" s="557"/>
      <c r="F669" s="874">
        <f t="shared" ref="F669" si="99">E669*C669</f>
        <v>0</v>
      </c>
    </row>
    <row r="670" spans="1:6" ht="27.6">
      <c r="A670" s="780"/>
      <c r="B670" s="685" t="s">
        <v>858</v>
      </c>
      <c r="C670" s="782"/>
      <c r="D670" s="780"/>
      <c r="E670" s="557"/>
      <c r="F670" s="905"/>
    </row>
    <row r="671" spans="1:6" ht="27.6">
      <c r="A671" s="783" t="s">
        <v>1640</v>
      </c>
      <c r="B671" s="682" t="s">
        <v>1195</v>
      </c>
      <c r="C671" s="782">
        <v>143.88</v>
      </c>
      <c r="D671" s="780" t="s">
        <v>1909</v>
      </c>
      <c r="E671" s="557"/>
      <c r="F671" s="874">
        <f t="shared" ref="F671:F673" si="100">E671*C671</f>
        <v>0</v>
      </c>
    </row>
    <row r="672" spans="1:6" ht="16.8">
      <c r="A672" s="783" t="s">
        <v>1641</v>
      </c>
      <c r="B672" s="682" t="s">
        <v>1197</v>
      </c>
      <c r="C672" s="782">
        <v>23.013999999999999</v>
      </c>
      <c r="D672" s="780" t="s">
        <v>1909</v>
      </c>
      <c r="E672" s="557"/>
      <c r="F672" s="874">
        <f t="shared" si="100"/>
        <v>0</v>
      </c>
    </row>
    <row r="673" spans="1:6">
      <c r="A673" s="783" t="s">
        <v>1642</v>
      </c>
      <c r="B673" s="682" t="s">
        <v>1198</v>
      </c>
      <c r="C673" s="782">
        <v>16.799999999999997</v>
      </c>
      <c r="D673" s="780" t="s">
        <v>135</v>
      </c>
      <c r="E673" s="557"/>
      <c r="F673" s="874">
        <f t="shared" si="100"/>
        <v>0</v>
      </c>
    </row>
    <row r="674" spans="1:6">
      <c r="A674" s="788">
        <v>9.3000000000000007</v>
      </c>
      <c r="B674" s="766" t="s">
        <v>1359</v>
      </c>
      <c r="C674" s="789"/>
      <c r="D674" s="790"/>
      <c r="E674" s="558"/>
      <c r="F674" s="906">
        <f>SUM(F676:F704)</f>
        <v>0</v>
      </c>
    </row>
    <row r="675" spans="1:6" ht="14.4">
      <c r="A675" s="780"/>
      <c r="B675" s="617" t="s">
        <v>524</v>
      </c>
      <c r="C675" s="782"/>
      <c r="D675" s="780"/>
      <c r="E675" s="557"/>
      <c r="F675" s="905"/>
    </row>
    <row r="676" spans="1:6" ht="14.4">
      <c r="A676" s="780"/>
      <c r="B676" s="791" t="s">
        <v>863</v>
      </c>
      <c r="C676" s="782"/>
      <c r="D676" s="780"/>
      <c r="E676" s="557"/>
      <c r="F676" s="905"/>
    </row>
    <row r="677" spans="1:6">
      <c r="A677" s="783" t="s">
        <v>1643</v>
      </c>
      <c r="B677" s="682" t="s">
        <v>865</v>
      </c>
      <c r="C677" s="782">
        <v>44.400000000000006</v>
      </c>
      <c r="D677" s="780" t="s">
        <v>135</v>
      </c>
      <c r="E677" s="557"/>
      <c r="F677" s="874">
        <f t="shared" ref="F677:F683" si="101">E677*C677</f>
        <v>0</v>
      </c>
    </row>
    <row r="678" spans="1:6" ht="27.6">
      <c r="A678" s="783" t="s">
        <v>1644</v>
      </c>
      <c r="B678" s="682" t="s">
        <v>1199</v>
      </c>
      <c r="C678" s="782">
        <v>48.155999999999999</v>
      </c>
      <c r="D678" s="780" t="s">
        <v>135</v>
      </c>
      <c r="E678" s="557"/>
      <c r="F678" s="874">
        <f t="shared" si="101"/>
        <v>0</v>
      </c>
    </row>
    <row r="679" spans="1:6" ht="27.6">
      <c r="A679" s="783" t="s">
        <v>1645</v>
      </c>
      <c r="B679" s="682" t="s">
        <v>1128</v>
      </c>
      <c r="C679" s="782">
        <v>70.457999999999998</v>
      </c>
      <c r="D679" s="459" t="s">
        <v>135</v>
      </c>
      <c r="E679" s="554"/>
      <c r="F679" s="874">
        <f t="shared" si="101"/>
        <v>0</v>
      </c>
    </row>
    <row r="680" spans="1:6" ht="27.6">
      <c r="A680" s="783" t="s">
        <v>1646</v>
      </c>
      <c r="B680" s="682" t="s">
        <v>184</v>
      </c>
      <c r="C680" s="782">
        <v>198</v>
      </c>
      <c r="D680" s="780" t="s">
        <v>135</v>
      </c>
      <c r="E680" s="557"/>
      <c r="F680" s="874">
        <f t="shared" si="101"/>
        <v>0</v>
      </c>
    </row>
    <row r="681" spans="1:6">
      <c r="A681" s="783" t="s">
        <v>1647</v>
      </c>
      <c r="B681" s="682" t="s">
        <v>872</v>
      </c>
      <c r="C681" s="782">
        <v>48</v>
      </c>
      <c r="D681" s="780" t="s">
        <v>187</v>
      </c>
      <c r="E681" s="557"/>
      <c r="F681" s="874">
        <f t="shared" si="101"/>
        <v>0</v>
      </c>
    </row>
    <row r="682" spans="1:6" ht="27.6">
      <c r="A682" s="783" t="s">
        <v>1648</v>
      </c>
      <c r="B682" s="682" t="s">
        <v>1200</v>
      </c>
      <c r="C682" s="782">
        <v>24</v>
      </c>
      <c r="D682" s="780" t="s">
        <v>187</v>
      </c>
      <c r="E682" s="557"/>
      <c r="F682" s="874">
        <f t="shared" si="101"/>
        <v>0</v>
      </c>
    </row>
    <row r="683" spans="1:6" ht="27.6">
      <c r="A683" s="783" t="s">
        <v>1649</v>
      </c>
      <c r="B683" s="682" t="s">
        <v>1089</v>
      </c>
      <c r="C683" s="782">
        <v>24</v>
      </c>
      <c r="D683" s="780" t="s">
        <v>187</v>
      </c>
      <c r="E683" s="557"/>
      <c r="F683" s="874">
        <f t="shared" si="101"/>
        <v>0</v>
      </c>
    </row>
    <row r="684" spans="1:6" ht="14.4">
      <c r="A684" s="780"/>
      <c r="B684" s="617" t="s">
        <v>192</v>
      </c>
      <c r="C684" s="782"/>
      <c r="D684" s="780"/>
      <c r="E684" s="557"/>
      <c r="F684" s="905"/>
    </row>
    <row r="685" spans="1:6" ht="41.4">
      <c r="A685" s="783" t="s">
        <v>1650</v>
      </c>
      <c r="B685" s="682" t="s">
        <v>878</v>
      </c>
      <c r="C685" s="782">
        <v>158.91480000000001</v>
      </c>
      <c r="D685" s="780" t="s">
        <v>1909</v>
      </c>
      <c r="E685" s="557"/>
      <c r="F685" s="874">
        <f t="shared" ref="F685:F686" si="102">E685*C685</f>
        <v>0</v>
      </c>
    </row>
    <row r="686" spans="1:6" ht="27.6">
      <c r="A686" s="783" t="s">
        <v>1651</v>
      </c>
      <c r="B686" s="682" t="s">
        <v>196</v>
      </c>
      <c r="C686" s="782">
        <v>19.8</v>
      </c>
      <c r="D686" s="780" t="s">
        <v>135</v>
      </c>
      <c r="E686" s="557"/>
      <c r="F686" s="874">
        <f t="shared" si="102"/>
        <v>0</v>
      </c>
    </row>
    <row r="687" spans="1:6" ht="14.4">
      <c r="A687" s="787"/>
      <c r="B687" s="617" t="s">
        <v>882</v>
      </c>
      <c r="C687" s="782"/>
      <c r="D687" s="780"/>
      <c r="E687" s="557"/>
      <c r="F687" s="905"/>
    </row>
    <row r="688" spans="1:6" ht="41.4">
      <c r="A688" s="783" t="s">
        <v>1652</v>
      </c>
      <c r="B688" s="682" t="s">
        <v>1135</v>
      </c>
      <c r="C688" s="782">
        <v>16.052</v>
      </c>
      <c r="D688" s="780" t="s">
        <v>135</v>
      </c>
      <c r="E688" s="557"/>
      <c r="F688" s="874">
        <f t="shared" ref="F688" si="103">E688*C688</f>
        <v>0</v>
      </c>
    </row>
    <row r="689" spans="1:6" ht="14.4">
      <c r="A689" s="787"/>
      <c r="B689" s="457" t="s">
        <v>1124</v>
      </c>
      <c r="C689" s="484"/>
      <c r="D689" s="484"/>
      <c r="E689" s="559"/>
      <c r="F689" s="907"/>
    </row>
    <row r="690" spans="1:6" ht="69">
      <c r="A690" s="783" t="s">
        <v>1653</v>
      </c>
      <c r="B690" s="466" t="s">
        <v>201</v>
      </c>
      <c r="C690" s="792">
        <v>158.91480000000001</v>
      </c>
      <c r="D690" s="468" t="s">
        <v>71</v>
      </c>
      <c r="E690" s="560"/>
      <c r="F690" s="874">
        <f t="shared" ref="F690" si="104">E690*C690</f>
        <v>0</v>
      </c>
    </row>
    <row r="691" spans="1:6" ht="14.4">
      <c r="A691" s="787"/>
      <c r="B691" s="617" t="s">
        <v>1201</v>
      </c>
      <c r="C691" s="782"/>
      <c r="D691" s="780"/>
      <c r="E691" s="561"/>
      <c r="F691" s="908"/>
    </row>
    <row r="692" spans="1:6" ht="27.6">
      <c r="A692" s="783" t="s">
        <v>1654</v>
      </c>
      <c r="B692" s="673" t="s">
        <v>886</v>
      </c>
      <c r="C692" s="782">
        <v>44.800000000000004</v>
      </c>
      <c r="D692" s="780" t="s">
        <v>135</v>
      </c>
      <c r="E692" s="557"/>
      <c r="F692" s="874">
        <f t="shared" ref="F692:F696" si="105">E692*C692</f>
        <v>0</v>
      </c>
    </row>
    <row r="693" spans="1:6">
      <c r="A693" s="783" t="s">
        <v>1655</v>
      </c>
      <c r="B693" s="479" t="s">
        <v>539</v>
      </c>
      <c r="C693" s="782">
        <v>4</v>
      </c>
      <c r="D693" s="780" t="s">
        <v>187</v>
      </c>
      <c r="E693" s="557"/>
      <c r="F693" s="874">
        <f t="shared" si="105"/>
        <v>0</v>
      </c>
    </row>
    <row r="694" spans="1:6" ht="27.6">
      <c r="A694" s="783" t="s">
        <v>1656</v>
      </c>
      <c r="B694" s="673" t="s">
        <v>889</v>
      </c>
      <c r="C694" s="782">
        <v>1</v>
      </c>
      <c r="D694" s="780" t="s">
        <v>360</v>
      </c>
      <c r="E694" s="557"/>
      <c r="F694" s="874">
        <f t="shared" si="105"/>
        <v>0</v>
      </c>
    </row>
    <row r="695" spans="1:6">
      <c r="A695" s="783" t="s">
        <v>1657</v>
      </c>
      <c r="B695" s="479" t="s">
        <v>211</v>
      </c>
      <c r="C695" s="782">
        <v>1</v>
      </c>
      <c r="D695" s="780" t="s">
        <v>187</v>
      </c>
      <c r="E695" s="557"/>
      <c r="F695" s="874">
        <f t="shared" si="105"/>
        <v>0</v>
      </c>
    </row>
    <row r="696" spans="1:6" ht="27.6">
      <c r="A696" s="783" t="s">
        <v>1658</v>
      </c>
      <c r="B696" s="479" t="s">
        <v>892</v>
      </c>
      <c r="C696" s="782">
        <v>88.600000000000009</v>
      </c>
      <c r="D696" s="780" t="s">
        <v>135</v>
      </c>
      <c r="E696" s="557"/>
      <c r="F696" s="874">
        <f t="shared" si="105"/>
        <v>0</v>
      </c>
    </row>
    <row r="697" spans="1:6" ht="41.4">
      <c r="A697" s="787"/>
      <c r="B697" s="793" t="s">
        <v>893</v>
      </c>
      <c r="C697" s="782"/>
      <c r="D697" s="780"/>
      <c r="E697" s="557"/>
      <c r="F697" s="909"/>
    </row>
    <row r="698" spans="1:6">
      <c r="A698" s="783" t="s">
        <v>1659</v>
      </c>
      <c r="B698" s="673" t="s">
        <v>895</v>
      </c>
      <c r="C698" s="782">
        <v>4.032</v>
      </c>
      <c r="D698" s="780" t="s">
        <v>429</v>
      </c>
      <c r="E698" s="557"/>
      <c r="F698" s="874">
        <f t="shared" ref="F698:F704" si="106">E698*C698</f>
        <v>0</v>
      </c>
    </row>
    <row r="699" spans="1:6">
      <c r="A699" s="783" t="s">
        <v>1660</v>
      </c>
      <c r="B699" s="673" t="s">
        <v>1202</v>
      </c>
      <c r="C699" s="782">
        <v>1.3440000000000001</v>
      </c>
      <c r="D699" s="780" t="s">
        <v>429</v>
      </c>
      <c r="E699" s="557"/>
      <c r="F699" s="874">
        <f t="shared" si="106"/>
        <v>0</v>
      </c>
    </row>
    <row r="700" spans="1:6">
      <c r="A700" s="783" t="s">
        <v>1661</v>
      </c>
      <c r="B700" s="794" t="s">
        <v>903</v>
      </c>
      <c r="C700" s="782">
        <v>8.84</v>
      </c>
      <c r="D700" s="780" t="s">
        <v>424</v>
      </c>
      <c r="E700" s="557"/>
      <c r="F700" s="874">
        <f t="shared" si="106"/>
        <v>0</v>
      </c>
    </row>
    <row r="701" spans="1:6">
      <c r="A701" s="783" t="s">
        <v>1662</v>
      </c>
      <c r="B701" s="673" t="s">
        <v>905</v>
      </c>
      <c r="C701" s="782">
        <v>66.800738999999993</v>
      </c>
      <c r="D701" s="780" t="s">
        <v>287</v>
      </c>
      <c r="E701" s="557"/>
      <c r="F701" s="874">
        <f t="shared" si="106"/>
        <v>0</v>
      </c>
    </row>
    <row r="702" spans="1:6">
      <c r="A702" s="783" t="s">
        <v>1663</v>
      </c>
      <c r="B702" s="673" t="s">
        <v>1203</v>
      </c>
      <c r="C702" s="782">
        <v>10.08</v>
      </c>
      <c r="D702" s="780" t="s">
        <v>424</v>
      </c>
      <c r="E702" s="557"/>
      <c r="F702" s="874">
        <f t="shared" si="106"/>
        <v>0</v>
      </c>
    </row>
    <row r="703" spans="1:6">
      <c r="A703" s="783" t="s">
        <v>1664</v>
      </c>
      <c r="B703" s="673" t="s">
        <v>1204</v>
      </c>
      <c r="C703" s="782">
        <v>1.1759999999999999</v>
      </c>
      <c r="D703" s="780" t="s">
        <v>429</v>
      </c>
      <c r="E703" s="557"/>
      <c r="F703" s="874">
        <f t="shared" si="106"/>
        <v>0</v>
      </c>
    </row>
    <row r="704" spans="1:6">
      <c r="A704" s="783" t="s">
        <v>1665</v>
      </c>
      <c r="B704" s="795" t="s">
        <v>1205</v>
      </c>
      <c r="C704" s="782">
        <v>3.9199999999999995</v>
      </c>
      <c r="D704" s="780" t="s">
        <v>429</v>
      </c>
      <c r="E704" s="557"/>
      <c r="F704" s="874">
        <f t="shared" si="106"/>
        <v>0</v>
      </c>
    </row>
    <row r="705" spans="1:6">
      <c r="A705" s="712">
        <v>9.4</v>
      </c>
      <c r="B705" s="720" t="s">
        <v>1137</v>
      </c>
      <c r="C705" s="720" t="s">
        <v>33</v>
      </c>
      <c r="D705" s="720" t="s">
        <v>33</v>
      </c>
      <c r="E705" s="534"/>
      <c r="F705" s="910">
        <f>SUM(F707:F736)</f>
        <v>0</v>
      </c>
    </row>
    <row r="706" spans="1:6" ht="14.4">
      <c r="A706" s="780"/>
      <c r="B706" s="796" t="s">
        <v>364</v>
      </c>
      <c r="C706" s="477" t="s">
        <v>33</v>
      </c>
      <c r="D706" s="477" t="s">
        <v>33</v>
      </c>
      <c r="E706" s="562"/>
      <c r="F706" s="909"/>
    </row>
    <row r="707" spans="1:6" ht="27.6">
      <c r="A707" s="780" t="s">
        <v>1666</v>
      </c>
      <c r="B707" s="746" t="s">
        <v>1206</v>
      </c>
      <c r="C707" s="746">
        <v>0.22</v>
      </c>
      <c r="D707" s="746" t="s">
        <v>1911</v>
      </c>
      <c r="E707" s="535"/>
      <c r="F707" s="874">
        <f t="shared" ref="F707:F708" si="107">E707*C707</f>
        <v>0</v>
      </c>
    </row>
    <row r="708" spans="1:6" ht="16.8">
      <c r="A708" s="780" t="s">
        <v>1667</v>
      </c>
      <c r="B708" s="746" t="s">
        <v>368</v>
      </c>
      <c r="C708" s="746">
        <v>0.22</v>
      </c>
      <c r="D708" s="746" t="s">
        <v>1911</v>
      </c>
      <c r="E708" s="535"/>
      <c r="F708" s="874">
        <f t="shared" si="107"/>
        <v>0</v>
      </c>
    </row>
    <row r="709" spans="1:6" ht="14.4">
      <c r="A709" s="709"/>
      <c r="B709" s="742" t="s">
        <v>369</v>
      </c>
      <c r="C709" s="787" t="s">
        <v>33</v>
      </c>
      <c r="D709" s="787" t="s">
        <v>33</v>
      </c>
      <c r="E709" s="535"/>
      <c r="F709" s="909"/>
    </row>
    <row r="710" spans="1:6" ht="16.8">
      <c r="A710" s="780" t="s">
        <v>1668</v>
      </c>
      <c r="B710" s="797" t="s">
        <v>371</v>
      </c>
      <c r="C710" s="797">
        <v>0.02</v>
      </c>
      <c r="D710" s="797" t="s">
        <v>1911</v>
      </c>
      <c r="E710" s="535"/>
      <c r="F710" s="874">
        <f t="shared" ref="F710" si="108">E710*C710</f>
        <v>0</v>
      </c>
    </row>
    <row r="711" spans="1:6" ht="14.4">
      <c r="A711" s="709"/>
      <c r="B711" s="742" t="s">
        <v>386</v>
      </c>
      <c r="C711" s="787" t="s">
        <v>33</v>
      </c>
      <c r="D711" s="787" t="s">
        <v>33</v>
      </c>
      <c r="E711" s="535"/>
      <c r="F711" s="909"/>
    </row>
    <row r="712" spans="1:6" ht="16.8">
      <c r="A712" s="780" t="s">
        <v>1669</v>
      </c>
      <c r="B712" s="746" t="s">
        <v>1207</v>
      </c>
      <c r="C712" s="746">
        <v>0.22</v>
      </c>
      <c r="D712" s="746" t="s">
        <v>1911</v>
      </c>
      <c r="E712" s="535"/>
      <c r="F712" s="874">
        <f t="shared" ref="F712:F714" si="109">E712*C712</f>
        <v>0</v>
      </c>
    </row>
    <row r="713" spans="1:6" ht="16.8">
      <c r="A713" s="780" t="s">
        <v>1670</v>
      </c>
      <c r="B713" s="746" t="s">
        <v>978</v>
      </c>
      <c r="C713" s="746">
        <v>1.18</v>
      </c>
      <c r="D713" s="746" t="s">
        <v>1911</v>
      </c>
      <c r="E713" s="535"/>
      <c r="F713" s="874">
        <f t="shared" si="109"/>
        <v>0</v>
      </c>
    </row>
    <row r="714" spans="1:6" ht="16.8">
      <c r="A714" s="780" t="s">
        <v>1671</v>
      </c>
      <c r="B714" s="746" t="s">
        <v>980</v>
      </c>
      <c r="C714" s="746">
        <v>1.1499999999999999</v>
      </c>
      <c r="D714" s="746" t="s">
        <v>1911</v>
      </c>
      <c r="E714" s="535"/>
      <c r="F714" s="874">
        <f t="shared" si="109"/>
        <v>0</v>
      </c>
    </row>
    <row r="715" spans="1:6">
      <c r="A715" s="709"/>
      <c r="B715" s="786" t="s">
        <v>154</v>
      </c>
      <c r="C715" s="746" t="s">
        <v>33</v>
      </c>
      <c r="D715" s="746" t="s">
        <v>33</v>
      </c>
      <c r="E715" s="535"/>
      <c r="F715" s="909"/>
    </row>
    <row r="716" spans="1:6">
      <c r="A716" s="780" t="s">
        <v>1672</v>
      </c>
      <c r="B716" s="746" t="s">
        <v>982</v>
      </c>
      <c r="C716" s="746">
        <v>63.43</v>
      </c>
      <c r="D716" s="746" t="s">
        <v>983</v>
      </c>
      <c r="E716" s="535"/>
      <c r="F716" s="874">
        <f t="shared" ref="F716:F717" si="110">E716*C716</f>
        <v>0</v>
      </c>
    </row>
    <row r="717" spans="1:6" ht="16.8">
      <c r="A717" s="780" t="s">
        <v>1673</v>
      </c>
      <c r="B717" s="798" t="s">
        <v>396</v>
      </c>
      <c r="C717" s="746">
        <v>8.84</v>
      </c>
      <c r="D717" s="798" t="s">
        <v>1912</v>
      </c>
      <c r="E717" s="535"/>
      <c r="F717" s="874">
        <f t="shared" si="110"/>
        <v>0</v>
      </c>
    </row>
    <row r="718" spans="1:6">
      <c r="A718" s="709"/>
      <c r="B718" s="746" t="s">
        <v>33</v>
      </c>
      <c r="C718" s="746" t="s">
        <v>33</v>
      </c>
      <c r="D718" s="746" t="s">
        <v>33</v>
      </c>
      <c r="E718" s="535"/>
      <c r="F718" s="909"/>
    </row>
    <row r="719" spans="1:6">
      <c r="A719" s="780"/>
      <c r="B719" s="786" t="s">
        <v>380</v>
      </c>
      <c r="C719" s="746" t="s">
        <v>33</v>
      </c>
      <c r="D719" s="746" t="s">
        <v>33</v>
      </c>
      <c r="E719" s="535"/>
      <c r="F719" s="909"/>
    </row>
    <row r="720" spans="1:6" ht="16.8">
      <c r="A720" s="780" t="s">
        <v>1674</v>
      </c>
      <c r="B720" s="630" t="s">
        <v>987</v>
      </c>
      <c r="C720" s="746">
        <v>3.92</v>
      </c>
      <c r="D720" s="746" t="s">
        <v>1911</v>
      </c>
      <c r="E720" s="535"/>
      <c r="F720" s="874">
        <f t="shared" ref="F720:F721" si="111">E720*C720</f>
        <v>0</v>
      </c>
    </row>
    <row r="721" spans="1:6" ht="16.8">
      <c r="A721" s="780" t="s">
        <v>1675</v>
      </c>
      <c r="B721" s="746" t="s">
        <v>989</v>
      </c>
      <c r="C721" s="746">
        <v>1.57</v>
      </c>
      <c r="D721" s="746" t="s">
        <v>1911</v>
      </c>
      <c r="E721" s="535"/>
      <c r="F721" s="874">
        <f t="shared" si="111"/>
        <v>0</v>
      </c>
    </row>
    <row r="722" spans="1:6" ht="14.4">
      <c r="A722" s="709"/>
      <c r="B722" s="742" t="s">
        <v>1208</v>
      </c>
      <c r="C722" s="787" t="s">
        <v>33</v>
      </c>
      <c r="D722" s="787" t="s">
        <v>33</v>
      </c>
      <c r="E722" s="535"/>
      <c r="F722" s="909"/>
    </row>
    <row r="723" spans="1:6" ht="27.6">
      <c r="A723" s="780"/>
      <c r="B723" s="799" t="s">
        <v>398</v>
      </c>
      <c r="C723" s="797" t="s">
        <v>33</v>
      </c>
      <c r="D723" s="797" t="s">
        <v>33</v>
      </c>
      <c r="E723" s="535"/>
      <c r="F723" s="909"/>
    </row>
    <row r="724" spans="1:6" ht="41.4">
      <c r="A724" s="780"/>
      <c r="B724" s="799" t="s">
        <v>1098</v>
      </c>
      <c r="C724" s="787" t="s">
        <v>33</v>
      </c>
      <c r="D724" s="787" t="s">
        <v>33</v>
      </c>
      <c r="E724" s="535"/>
      <c r="F724" s="909"/>
    </row>
    <row r="725" spans="1:6" ht="27.6">
      <c r="A725" s="780" t="s">
        <v>1676</v>
      </c>
      <c r="B725" s="746" t="s">
        <v>401</v>
      </c>
      <c r="C725" s="787">
        <v>14.4</v>
      </c>
      <c r="D725" s="787" t="s">
        <v>135</v>
      </c>
      <c r="E725" s="527"/>
      <c r="F725" s="874">
        <f t="shared" ref="F725" si="112">E725*C725</f>
        <v>0</v>
      </c>
    </row>
    <row r="726" spans="1:6">
      <c r="A726" s="709"/>
      <c r="B726" s="746" t="s">
        <v>33</v>
      </c>
      <c r="C726" s="787" t="s">
        <v>33</v>
      </c>
      <c r="D726" s="787" t="s">
        <v>33</v>
      </c>
      <c r="E726" s="527"/>
      <c r="F726" s="909"/>
    </row>
    <row r="727" spans="1:6" ht="14.4">
      <c r="A727" s="780"/>
      <c r="B727" s="742" t="s">
        <v>402</v>
      </c>
      <c r="C727" s="787" t="s">
        <v>33</v>
      </c>
      <c r="D727" s="787" t="s">
        <v>33</v>
      </c>
      <c r="E727" s="527"/>
      <c r="F727" s="909"/>
    </row>
    <row r="728" spans="1:6" ht="69">
      <c r="A728" s="780"/>
      <c r="B728" s="800" t="s">
        <v>403</v>
      </c>
      <c r="C728" s="787" t="s">
        <v>33</v>
      </c>
      <c r="D728" s="746" t="s">
        <v>33</v>
      </c>
      <c r="E728" s="527"/>
      <c r="F728" s="909"/>
    </row>
    <row r="729" spans="1:6">
      <c r="A729" s="780" t="s">
        <v>1677</v>
      </c>
      <c r="B729" s="801" t="s">
        <v>405</v>
      </c>
      <c r="C729" s="787">
        <v>12.14</v>
      </c>
      <c r="D729" s="802" t="s">
        <v>135</v>
      </c>
      <c r="E729" s="563"/>
      <c r="F729" s="874">
        <f t="shared" ref="F729:F733" si="113">E729*C729</f>
        <v>0</v>
      </c>
    </row>
    <row r="730" spans="1:6" ht="27.6">
      <c r="A730" s="780" t="s">
        <v>1678</v>
      </c>
      <c r="B730" s="801" t="s">
        <v>407</v>
      </c>
      <c r="C730" s="787">
        <v>13.42</v>
      </c>
      <c r="D730" s="802" t="s">
        <v>135</v>
      </c>
      <c r="E730" s="563"/>
      <c r="F730" s="874">
        <f t="shared" si="113"/>
        <v>0</v>
      </c>
    </row>
    <row r="731" spans="1:6" ht="27.6">
      <c r="A731" s="780" t="s">
        <v>1679</v>
      </c>
      <c r="B731" s="801" t="s">
        <v>409</v>
      </c>
      <c r="C731" s="787">
        <v>13.82</v>
      </c>
      <c r="D731" s="802" t="s">
        <v>135</v>
      </c>
      <c r="E731" s="564"/>
      <c r="F731" s="874">
        <f t="shared" si="113"/>
        <v>0</v>
      </c>
    </row>
    <row r="732" spans="1:6" ht="27.6">
      <c r="A732" s="780" t="s">
        <v>1680</v>
      </c>
      <c r="B732" s="801" t="s">
        <v>411</v>
      </c>
      <c r="C732" s="787">
        <v>36.94</v>
      </c>
      <c r="D732" s="802" t="s">
        <v>135</v>
      </c>
      <c r="E732" s="564"/>
      <c r="F732" s="874">
        <f t="shared" si="113"/>
        <v>0</v>
      </c>
    </row>
    <row r="733" spans="1:6" ht="27.6">
      <c r="A733" s="780" t="s">
        <v>1681</v>
      </c>
      <c r="B733" s="801" t="s">
        <v>413</v>
      </c>
      <c r="C733" s="787">
        <v>30.88</v>
      </c>
      <c r="D733" s="802" t="s">
        <v>135</v>
      </c>
      <c r="E733" s="564"/>
      <c r="F733" s="874">
        <f t="shared" si="113"/>
        <v>0</v>
      </c>
    </row>
    <row r="734" spans="1:6" ht="14.4">
      <c r="A734" s="709"/>
      <c r="B734" s="742" t="s">
        <v>192</v>
      </c>
      <c r="C734" s="787" t="s">
        <v>33</v>
      </c>
      <c r="D734" s="802" t="s">
        <v>33</v>
      </c>
      <c r="E734" s="564"/>
      <c r="F734" s="909"/>
    </row>
    <row r="735" spans="1:6" ht="27.6">
      <c r="A735" s="780" t="s">
        <v>1682</v>
      </c>
      <c r="B735" s="746" t="s">
        <v>415</v>
      </c>
      <c r="C735" s="787">
        <v>22.26</v>
      </c>
      <c r="D735" s="802" t="s">
        <v>1913</v>
      </c>
      <c r="E735" s="527"/>
      <c r="F735" s="874">
        <f t="shared" ref="F735:F736" si="114">E735*C735</f>
        <v>0</v>
      </c>
    </row>
    <row r="736" spans="1:6" ht="27.6">
      <c r="A736" s="780" t="s">
        <v>1683</v>
      </c>
      <c r="B736" s="746" t="s">
        <v>417</v>
      </c>
      <c r="C736" s="787">
        <v>1</v>
      </c>
      <c r="D736" s="802" t="s">
        <v>187</v>
      </c>
      <c r="E736" s="527"/>
      <c r="F736" s="874">
        <f t="shared" si="114"/>
        <v>0</v>
      </c>
    </row>
    <row r="737" spans="1:6">
      <c r="A737" s="803">
        <v>9.5</v>
      </c>
      <c r="B737" s="804" t="s">
        <v>214</v>
      </c>
      <c r="C737" s="789"/>
      <c r="D737" s="790"/>
      <c r="E737" s="558"/>
      <c r="F737" s="911">
        <f>SUM(F740:F744)</f>
        <v>0</v>
      </c>
    </row>
    <row r="738" spans="1:6" ht="41.4">
      <c r="A738" s="780"/>
      <c r="B738" s="682" t="s">
        <v>906</v>
      </c>
      <c r="C738" s="782"/>
      <c r="D738" s="780"/>
      <c r="E738" s="557"/>
      <c r="F738" s="909"/>
    </row>
    <row r="739" spans="1:6">
      <c r="A739" s="780"/>
      <c r="B739" s="685" t="s">
        <v>907</v>
      </c>
      <c r="C739" s="782"/>
      <c r="D739" s="780"/>
      <c r="E739" s="557"/>
      <c r="F739" s="909"/>
    </row>
    <row r="740" spans="1:6">
      <c r="A740" s="783" t="s">
        <v>1684</v>
      </c>
      <c r="B740" s="805" t="s">
        <v>1209</v>
      </c>
      <c r="C740" s="782">
        <v>2</v>
      </c>
      <c r="D740" s="780" t="s">
        <v>187</v>
      </c>
      <c r="E740" s="557"/>
      <c r="F740" s="874">
        <f t="shared" ref="F740:F741" si="115">E740*C740</f>
        <v>0</v>
      </c>
    </row>
    <row r="741" spans="1:6">
      <c r="A741" s="783" t="s">
        <v>1685</v>
      </c>
      <c r="B741" s="682" t="s">
        <v>1210</v>
      </c>
      <c r="C741" s="782">
        <v>6</v>
      </c>
      <c r="D741" s="780" t="s">
        <v>187</v>
      </c>
      <c r="E741" s="557"/>
      <c r="F741" s="874">
        <f t="shared" si="115"/>
        <v>0</v>
      </c>
    </row>
    <row r="742" spans="1:6">
      <c r="A742" s="709"/>
      <c r="B742" s="685" t="s">
        <v>221</v>
      </c>
      <c r="C742" s="782"/>
      <c r="D742" s="780"/>
      <c r="E742" s="557"/>
      <c r="F742" s="909"/>
    </row>
    <row r="743" spans="1:6" ht="55.2">
      <c r="A743" s="780"/>
      <c r="B743" s="682" t="s">
        <v>910</v>
      </c>
      <c r="C743" s="782"/>
      <c r="D743" s="780"/>
      <c r="E743" s="557"/>
      <c r="F743" s="909"/>
    </row>
    <row r="744" spans="1:6" ht="55.2">
      <c r="A744" s="783" t="s">
        <v>1686</v>
      </c>
      <c r="B744" s="682" t="s">
        <v>1211</v>
      </c>
      <c r="C744" s="782">
        <v>12</v>
      </c>
      <c r="D744" s="780" t="s">
        <v>187</v>
      </c>
      <c r="E744" s="557"/>
      <c r="F744" s="874">
        <f t="shared" ref="F744" si="116">E744*C744</f>
        <v>0</v>
      </c>
    </row>
    <row r="745" spans="1:6">
      <c r="A745" s="806">
        <v>9.6</v>
      </c>
      <c r="B745" s="720" t="s">
        <v>915</v>
      </c>
      <c r="C745" s="789"/>
      <c r="D745" s="790"/>
      <c r="E745" s="558"/>
      <c r="F745" s="911">
        <f>SUM(F747:F755)</f>
        <v>0</v>
      </c>
    </row>
    <row r="746" spans="1:6" ht="82.8">
      <c r="A746" s="783"/>
      <c r="B746" s="746" t="s">
        <v>345</v>
      </c>
      <c r="C746" s="782"/>
      <c r="D746" s="780"/>
      <c r="E746" s="557"/>
      <c r="F746" s="909"/>
    </row>
    <row r="747" spans="1:6" ht="27.6">
      <c r="A747" s="472" t="s">
        <v>1687</v>
      </c>
      <c r="B747" s="807" t="s">
        <v>917</v>
      </c>
      <c r="C747" s="782">
        <v>2</v>
      </c>
      <c r="D747" s="780" t="s">
        <v>187</v>
      </c>
      <c r="E747" s="557"/>
      <c r="F747" s="874">
        <f t="shared" ref="F747:F755" si="117">E747*C747</f>
        <v>0</v>
      </c>
    </row>
    <row r="748" spans="1:6">
      <c r="A748" s="472" t="s">
        <v>1688</v>
      </c>
      <c r="B748" s="807" t="s">
        <v>349</v>
      </c>
      <c r="C748" s="782">
        <v>2</v>
      </c>
      <c r="D748" s="780" t="s">
        <v>187</v>
      </c>
      <c r="E748" s="557"/>
      <c r="F748" s="874">
        <f t="shared" si="117"/>
        <v>0</v>
      </c>
    </row>
    <row r="749" spans="1:6" ht="27.6">
      <c r="A749" s="472" t="s">
        <v>1689</v>
      </c>
      <c r="B749" s="807" t="s">
        <v>351</v>
      </c>
      <c r="C749" s="782">
        <v>10.8</v>
      </c>
      <c r="D749" s="780" t="s">
        <v>135</v>
      </c>
      <c r="E749" s="557"/>
      <c r="F749" s="874">
        <f t="shared" si="117"/>
        <v>0</v>
      </c>
    </row>
    <row r="750" spans="1:6" ht="27.6">
      <c r="A750" s="472" t="s">
        <v>1690</v>
      </c>
      <c r="B750" s="807" t="s">
        <v>353</v>
      </c>
      <c r="C750" s="782">
        <v>11.3</v>
      </c>
      <c r="D750" s="780" t="s">
        <v>135</v>
      </c>
      <c r="E750" s="557"/>
      <c r="F750" s="874">
        <f t="shared" si="117"/>
        <v>0</v>
      </c>
    </row>
    <row r="751" spans="1:6" ht="27.6">
      <c r="A751" s="472" t="s">
        <v>1691</v>
      </c>
      <c r="B751" s="807" t="s">
        <v>355</v>
      </c>
      <c r="C751" s="782">
        <v>25.6</v>
      </c>
      <c r="D751" s="780" t="s">
        <v>135</v>
      </c>
      <c r="E751" s="557"/>
      <c r="F751" s="874">
        <f t="shared" si="117"/>
        <v>0</v>
      </c>
    </row>
    <row r="752" spans="1:6">
      <c r="A752" s="472" t="s">
        <v>1692</v>
      </c>
      <c r="B752" s="807" t="s">
        <v>357</v>
      </c>
      <c r="C752" s="782">
        <v>7</v>
      </c>
      <c r="D752" s="780" t="s">
        <v>187</v>
      </c>
      <c r="E752" s="557"/>
      <c r="F752" s="874">
        <f t="shared" si="117"/>
        <v>0</v>
      </c>
    </row>
    <row r="753" spans="1:6">
      <c r="A753" s="472" t="s">
        <v>1693</v>
      </c>
      <c r="B753" s="807" t="s">
        <v>924</v>
      </c>
      <c r="C753" s="782">
        <v>1</v>
      </c>
      <c r="D753" s="780" t="s">
        <v>187</v>
      </c>
      <c r="E753" s="557"/>
      <c r="F753" s="874">
        <f t="shared" si="117"/>
        <v>0</v>
      </c>
    </row>
    <row r="754" spans="1:6">
      <c r="A754" s="472" t="s">
        <v>1694</v>
      </c>
      <c r="B754" s="807" t="s">
        <v>359</v>
      </c>
      <c r="C754" s="782">
        <v>1</v>
      </c>
      <c r="D754" s="780" t="s">
        <v>360</v>
      </c>
      <c r="E754" s="557"/>
      <c r="F754" s="874">
        <f t="shared" si="117"/>
        <v>0</v>
      </c>
    </row>
    <row r="755" spans="1:6" ht="41.4">
      <c r="A755" s="472" t="s">
        <v>1695</v>
      </c>
      <c r="B755" s="807" t="s">
        <v>362</v>
      </c>
      <c r="C755" s="782">
        <v>1</v>
      </c>
      <c r="D755" s="780" t="s">
        <v>209</v>
      </c>
      <c r="E755" s="557"/>
      <c r="F755" s="874">
        <f t="shared" si="117"/>
        <v>0</v>
      </c>
    </row>
    <row r="756" spans="1:6">
      <c r="A756" s="803">
        <v>9.6999999999999993</v>
      </c>
      <c r="B756" s="804" t="s">
        <v>231</v>
      </c>
      <c r="C756" s="789"/>
      <c r="D756" s="790"/>
      <c r="E756" s="558"/>
      <c r="F756" s="911">
        <f>SUM(F758:F770)</f>
        <v>0</v>
      </c>
    </row>
    <row r="757" spans="1:6" ht="27.6">
      <c r="A757" s="780"/>
      <c r="B757" s="808" t="s">
        <v>928</v>
      </c>
      <c r="C757" s="782"/>
      <c r="D757" s="780"/>
      <c r="E757" s="557"/>
      <c r="F757" s="909"/>
    </row>
    <row r="758" spans="1:6" ht="16.8">
      <c r="A758" s="780" t="s">
        <v>1696</v>
      </c>
      <c r="B758" s="682" t="s">
        <v>1212</v>
      </c>
      <c r="C758" s="782">
        <v>115.32000000000001</v>
      </c>
      <c r="D758" s="780" t="s">
        <v>1909</v>
      </c>
      <c r="E758" s="557"/>
      <c r="F758" s="874">
        <f t="shared" ref="F758:F759" si="118">E758*C758</f>
        <v>0</v>
      </c>
    </row>
    <row r="759" spans="1:6">
      <c r="A759" s="780" t="s">
        <v>1697</v>
      </c>
      <c r="B759" s="682" t="s">
        <v>1213</v>
      </c>
      <c r="C759" s="782">
        <v>115.32000000000001</v>
      </c>
      <c r="D759" s="780" t="s">
        <v>424</v>
      </c>
      <c r="E759" s="557"/>
      <c r="F759" s="874">
        <f t="shared" si="118"/>
        <v>0</v>
      </c>
    </row>
    <row r="760" spans="1:6">
      <c r="A760" s="709"/>
      <c r="B760" s="685" t="s">
        <v>931</v>
      </c>
      <c r="C760" s="782"/>
      <c r="D760" s="780"/>
      <c r="E760" s="557"/>
      <c r="F760" s="909"/>
    </row>
    <row r="761" spans="1:6" ht="16.8">
      <c r="A761" s="780" t="s">
        <v>1698</v>
      </c>
      <c r="B761" s="682" t="s">
        <v>933</v>
      </c>
      <c r="C761" s="782">
        <v>80.16</v>
      </c>
      <c r="D761" s="780" t="s">
        <v>1909</v>
      </c>
      <c r="E761" s="557"/>
      <c r="F761" s="874">
        <f t="shared" ref="F761:F762" si="119">E761*C761</f>
        <v>0</v>
      </c>
    </row>
    <row r="762" spans="1:6" ht="16.8">
      <c r="A762" s="780" t="s">
        <v>1699</v>
      </c>
      <c r="B762" s="682" t="s">
        <v>935</v>
      </c>
      <c r="C762" s="782">
        <v>13.02</v>
      </c>
      <c r="D762" s="780" t="s">
        <v>1909</v>
      </c>
      <c r="E762" s="557"/>
      <c r="F762" s="874">
        <f t="shared" si="119"/>
        <v>0</v>
      </c>
    </row>
    <row r="763" spans="1:6">
      <c r="A763" s="709"/>
      <c r="B763" s="685" t="s">
        <v>937</v>
      </c>
      <c r="C763" s="782"/>
      <c r="D763" s="780"/>
      <c r="E763" s="557"/>
      <c r="F763" s="909"/>
    </row>
    <row r="764" spans="1:6" ht="16.8">
      <c r="A764" s="780" t="s">
        <v>1700</v>
      </c>
      <c r="B764" s="682" t="s">
        <v>1214</v>
      </c>
      <c r="C764" s="782">
        <v>80.16</v>
      </c>
      <c r="D764" s="780" t="s">
        <v>1909</v>
      </c>
      <c r="E764" s="557"/>
      <c r="F764" s="874">
        <f t="shared" ref="F764:F765" si="120">E764*C764</f>
        <v>0</v>
      </c>
    </row>
    <row r="765" spans="1:6" ht="16.8">
      <c r="A765" s="780" t="s">
        <v>1701</v>
      </c>
      <c r="B765" s="682" t="s">
        <v>1215</v>
      </c>
      <c r="C765" s="782">
        <v>13.02</v>
      </c>
      <c r="D765" s="780" t="s">
        <v>1909</v>
      </c>
      <c r="E765" s="557"/>
      <c r="F765" s="874">
        <f t="shared" si="120"/>
        <v>0</v>
      </c>
    </row>
    <row r="766" spans="1:6">
      <c r="A766" s="709"/>
      <c r="B766" s="685" t="s">
        <v>940</v>
      </c>
      <c r="C766" s="782"/>
      <c r="D766" s="780"/>
      <c r="E766" s="557"/>
      <c r="F766" s="909"/>
    </row>
    <row r="767" spans="1:6" ht="16.8">
      <c r="A767" s="780" t="s">
        <v>1702</v>
      </c>
      <c r="B767" s="682" t="s">
        <v>942</v>
      </c>
      <c r="C767" s="782">
        <v>208.6</v>
      </c>
      <c r="D767" s="780" t="s">
        <v>1909</v>
      </c>
      <c r="E767" s="557"/>
      <c r="F767" s="874">
        <f t="shared" ref="F767" si="121">E767*C767</f>
        <v>0</v>
      </c>
    </row>
    <row r="768" spans="1:6" ht="27.6">
      <c r="A768" s="709"/>
      <c r="B768" s="685" t="s">
        <v>1216</v>
      </c>
      <c r="C768" s="782"/>
      <c r="D768" s="780"/>
      <c r="E768" s="557"/>
      <c r="F768" s="909"/>
    </row>
    <row r="769" spans="1:6" ht="16.8">
      <c r="A769" s="780" t="s">
        <v>1703</v>
      </c>
      <c r="B769" s="682" t="s">
        <v>1217</v>
      </c>
      <c r="C769" s="782">
        <v>208.6</v>
      </c>
      <c r="D769" s="780" t="s">
        <v>1909</v>
      </c>
      <c r="E769" s="557"/>
      <c r="F769" s="874">
        <f t="shared" ref="F769:F770" si="122">E769*C769</f>
        <v>0</v>
      </c>
    </row>
    <row r="770" spans="1:6">
      <c r="A770" s="780" t="s">
        <v>1704</v>
      </c>
      <c r="B770" s="682" t="s">
        <v>1218</v>
      </c>
      <c r="C770" s="782">
        <v>28.18</v>
      </c>
      <c r="D770" s="780" t="s">
        <v>135</v>
      </c>
      <c r="E770" s="557"/>
      <c r="F770" s="874">
        <f t="shared" si="122"/>
        <v>0</v>
      </c>
    </row>
    <row r="771" spans="1:6">
      <c r="A771" s="788">
        <v>9.8000000000000007</v>
      </c>
      <c r="B771" s="669" t="s">
        <v>257</v>
      </c>
      <c r="C771" s="789"/>
      <c r="D771" s="790"/>
      <c r="E771" s="558"/>
      <c r="F771" s="911">
        <f>SUM(F773:F783)</f>
        <v>0</v>
      </c>
    </row>
    <row r="772" spans="1:6" ht="14.4">
      <c r="A772" s="780"/>
      <c r="B772" s="728" t="s">
        <v>712</v>
      </c>
      <c r="C772" s="782"/>
      <c r="D772" s="780"/>
      <c r="E772" s="557"/>
      <c r="F772" s="909"/>
    </row>
    <row r="773" spans="1:6" ht="41.4">
      <c r="A773" s="652" t="s">
        <v>1696</v>
      </c>
      <c r="B773" s="673" t="s">
        <v>1219</v>
      </c>
      <c r="C773" s="809">
        <v>15.8</v>
      </c>
      <c r="D773" s="709" t="s">
        <v>135</v>
      </c>
      <c r="E773" s="565"/>
      <c r="F773" s="874">
        <f t="shared" ref="F773:F774" si="123">E773*C773</f>
        <v>0</v>
      </c>
    </row>
    <row r="774" spans="1:6" ht="41.4">
      <c r="A774" s="652" t="s">
        <v>1697</v>
      </c>
      <c r="B774" s="673" t="s">
        <v>1220</v>
      </c>
      <c r="C774" s="782">
        <v>6.8</v>
      </c>
      <c r="D774" s="709" t="s">
        <v>135</v>
      </c>
      <c r="E774" s="565"/>
      <c r="F774" s="874">
        <f t="shared" si="123"/>
        <v>0</v>
      </c>
    </row>
    <row r="775" spans="1:6" ht="28.8">
      <c r="A775" s="652"/>
      <c r="B775" s="810" t="s">
        <v>945</v>
      </c>
      <c r="C775" s="782"/>
      <c r="D775" s="714"/>
      <c r="E775" s="565"/>
      <c r="F775" s="909"/>
    </row>
    <row r="776" spans="1:6" ht="27.6">
      <c r="A776" s="652" t="s">
        <v>1698</v>
      </c>
      <c r="B776" s="682" t="s">
        <v>947</v>
      </c>
      <c r="C776" s="782">
        <v>1</v>
      </c>
      <c r="D776" s="461" t="s">
        <v>187</v>
      </c>
      <c r="E776" s="538"/>
      <c r="F776" s="874">
        <f t="shared" ref="F776:F778" si="124">E776*C776</f>
        <v>0</v>
      </c>
    </row>
    <row r="777" spans="1:6">
      <c r="A777" s="652" t="s">
        <v>1699</v>
      </c>
      <c r="B777" s="727" t="s">
        <v>949</v>
      </c>
      <c r="C777" s="782">
        <v>4.4000000000000004</v>
      </c>
      <c r="D777" s="714" t="s">
        <v>135</v>
      </c>
      <c r="E777" s="538"/>
      <c r="F777" s="874">
        <f t="shared" si="124"/>
        <v>0</v>
      </c>
    </row>
    <row r="778" spans="1:6" ht="27.6">
      <c r="A778" s="652" t="s">
        <v>1700</v>
      </c>
      <c r="B778" s="673" t="s">
        <v>951</v>
      </c>
      <c r="C778" s="782">
        <v>4.4000000000000004</v>
      </c>
      <c r="D778" s="461" t="s">
        <v>135</v>
      </c>
      <c r="E778" s="538"/>
      <c r="F778" s="874">
        <f t="shared" si="124"/>
        <v>0</v>
      </c>
    </row>
    <row r="779" spans="1:6" ht="14.4">
      <c r="A779" s="811"/>
      <c r="B779" s="812" t="s">
        <v>1358</v>
      </c>
      <c r="C779" s="782"/>
      <c r="D779" s="780"/>
      <c r="E779" s="561"/>
      <c r="F779" s="912"/>
    </row>
    <row r="780" spans="1:6" ht="27.6">
      <c r="A780" s="619"/>
      <c r="B780" s="657" t="s">
        <v>270</v>
      </c>
      <c r="C780" s="813"/>
      <c r="D780" s="787"/>
      <c r="E780" s="460"/>
      <c r="F780" s="913"/>
    </row>
    <row r="781" spans="1:6">
      <c r="A781" s="459" t="s">
        <v>1701</v>
      </c>
      <c r="B781" s="657" t="s">
        <v>1221</v>
      </c>
      <c r="C781" s="814">
        <v>6</v>
      </c>
      <c r="D781" s="459" t="s">
        <v>187</v>
      </c>
      <c r="E781" s="554"/>
      <c r="F781" s="874">
        <f t="shared" ref="F781:F783" si="125">E781*C781</f>
        <v>0</v>
      </c>
    </row>
    <row r="782" spans="1:6">
      <c r="A782" s="459" t="s">
        <v>1702</v>
      </c>
      <c r="B782" s="657" t="s">
        <v>1222</v>
      </c>
      <c r="C782" s="814">
        <v>54</v>
      </c>
      <c r="D782" s="459" t="s">
        <v>187</v>
      </c>
      <c r="E782" s="554"/>
      <c r="F782" s="874">
        <f t="shared" si="125"/>
        <v>0</v>
      </c>
    </row>
    <row r="783" spans="1:6">
      <c r="A783" s="459" t="s">
        <v>1703</v>
      </c>
      <c r="B783" s="682" t="s">
        <v>1223</v>
      </c>
      <c r="C783" s="814">
        <v>4</v>
      </c>
      <c r="D783" s="459" t="s">
        <v>187</v>
      </c>
      <c r="E783" s="554"/>
      <c r="F783" s="874">
        <f t="shared" si="125"/>
        <v>0</v>
      </c>
    </row>
    <row r="784" spans="1:6">
      <c r="A784" s="815">
        <v>9.9</v>
      </c>
      <c r="B784" s="669" t="s">
        <v>294</v>
      </c>
      <c r="C784" s="669"/>
      <c r="D784" s="669"/>
      <c r="E784" s="566"/>
      <c r="F784" s="914">
        <f>SUM(F787:F809)</f>
        <v>0</v>
      </c>
    </row>
    <row r="785" spans="1:6" ht="14.4">
      <c r="A785" s="470"/>
      <c r="B785" s="457" t="s">
        <v>295</v>
      </c>
      <c r="C785" s="484"/>
      <c r="D785" s="484"/>
      <c r="E785" s="559"/>
      <c r="F785" s="907"/>
    </row>
    <row r="786" spans="1:6" ht="28.8">
      <c r="A786" s="470"/>
      <c r="B786" s="457" t="s">
        <v>296</v>
      </c>
      <c r="C786" s="462"/>
      <c r="D786" s="462"/>
      <c r="E786" s="567"/>
      <c r="F786" s="915"/>
    </row>
    <row r="787" spans="1:6">
      <c r="A787" s="459" t="s">
        <v>1696</v>
      </c>
      <c r="B787" s="462" t="s">
        <v>298</v>
      </c>
      <c r="C787" s="816">
        <v>180</v>
      </c>
      <c r="D787" s="461" t="s">
        <v>135</v>
      </c>
      <c r="E787" s="568"/>
      <c r="F787" s="874">
        <f t="shared" ref="F787:F793" si="126">E787*C787</f>
        <v>0</v>
      </c>
    </row>
    <row r="788" spans="1:6">
      <c r="A788" s="459" t="s">
        <v>1697</v>
      </c>
      <c r="B788" s="462" t="s">
        <v>300</v>
      </c>
      <c r="C788" s="816">
        <v>16</v>
      </c>
      <c r="D788" s="461" t="s">
        <v>187</v>
      </c>
      <c r="E788" s="568"/>
      <c r="F788" s="874">
        <f t="shared" si="126"/>
        <v>0</v>
      </c>
    </row>
    <row r="789" spans="1:6">
      <c r="A789" s="459" t="s">
        <v>1698</v>
      </c>
      <c r="B789" s="462" t="s">
        <v>302</v>
      </c>
      <c r="C789" s="816">
        <v>75</v>
      </c>
      <c r="D789" s="461" t="s">
        <v>187</v>
      </c>
      <c r="E789" s="568"/>
      <c r="F789" s="874">
        <f t="shared" si="126"/>
        <v>0</v>
      </c>
    </row>
    <row r="790" spans="1:6">
      <c r="A790" s="459" t="s">
        <v>1699</v>
      </c>
      <c r="B790" s="462" t="s">
        <v>304</v>
      </c>
      <c r="C790" s="816">
        <v>10</v>
      </c>
      <c r="D790" s="461" t="s">
        <v>187</v>
      </c>
      <c r="E790" s="568"/>
      <c r="F790" s="874">
        <f t="shared" si="126"/>
        <v>0</v>
      </c>
    </row>
    <row r="791" spans="1:6">
      <c r="A791" s="459" t="s">
        <v>1700</v>
      </c>
      <c r="B791" s="462" t="s">
        <v>306</v>
      </c>
      <c r="C791" s="817">
        <v>8</v>
      </c>
      <c r="D791" s="461" t="s">
        <v>187</v>
      </c>
      <c r="E791" s="568"/>
      <c r="F791" s="874">
        <f t="shared" si="126"/>
        <v>0</v>
      </c>
    </row>
    <row r="792" spans="1:6">
      <c r="A792" s="459" t="s">
        <v>1701</v>
      </c>
      <c r="B792" s="462" t="s">
        <v>308</v>
      </c>
      <c r="C792" s="818">
        <v>11</v>
      </c>
      <c r="D792" s="461" t="s">
        <v>187</v>
      </c>
      <c r="E792" s="568"/>
      <c r="F792" s="874">
        <f t="shared" si="126"/>
        <v>0</v>
      </c>
    </row>
    <row r="793" spans="1:6">
      <c r="A793" s="459" t="s">
        <v>1702</v>
      </c>
      <c r="B793" s="462" t="s">
        <v>310</v>
      </c>
      <c r="C793" s="818">
        <v>1</v>
      </c>
      <c r="D793" s="461" t="s">
        <v>187</v>
      </c>
      <c r="E793" s="568"/>
      <c r="F793" s="874">
        <f t="shared" si="126"/>
        <v>0</v>
      </c>
    </row>
    <row r="794" spans="1:6" ht="14.4">
      <c r="A794" s="709"/>
      <c r="B794" s="457" t="s">
        <v>311</v>
      </c>
      <c r="C794" s="819"/>
      <c r="D794" s="473"/>
      <c r="E794" s="569"/>
      <c r="F794" s="916"/>
    </row>
    <row r="795" spans="1:6">
      <c r="A795" s="470"/>
      <c r="B795" s="462" t="s">
        <v>312</v>
      </c>
      <c r="C795" s="820"/>
      <c r="D795" s="461"/>
      <c r="E795" s="570"/>
      <c r="F795" s="917"/>
    </row>
    <row r="796" spans="1:6">
      <c r="A796" s="459" t="s">
        <v>1703</v>
      </c>
      <c r="B796" s="462" t="s">
        <v>314</v>
      </c>
      <c r="C796" s="817">
        <v>27</v>
      </c>
      <c r="D796" s="461" t="s">
        <v>135</v>
      </c>
      <c r="E796" s="568"/>
      <c r="F796" s="874">
        <f t="shared" ref="F796:F797" si="127">E796*C796</f>
        <v>0</v>
      </c>
    </row>
    <row r="797" spans="1:6">
      <c r="A797" s="459" t="s">
        <v>1704</v>
      </c>
      <c r="B797" s="462" t="s">
        <v>316</v>
      </c>
      <c r="C797" s="817">
        <v>180</v>
      </c>
      <c r="D797" s="461" t="s">
        <v>135</v>
      </c>
      <c r="E797" s="568"/>
      <c r="F797" s="874">
        <f t="shared" si="127"/>
        <v>0</v>
      </c>
    </row>
    <row r="798" spans="1:6" ht="14.4">
      <c r="A798" s="709"/>
      <c r="B798" s="742" t="s">
        <v>317</v>
      </c>
      <c r="C798" s="821"/>
      <c r="D798" s="822"/>
      <c r="E798" s="571"/>
      <c r="F798" s="918"/>
    </row>
    <row r="799" spans="1:6" ht="14.4">
      <c r="A799" s="470"/>
      <c r="B799" s="742" t="s">
        <v>318</v>
      </c>
      <c r="C799" s="823"/>
      <c r="D799" s="473"/>
      <c r="E799" s="572"/>
      <c r="F799" s="919"/>
    </row>
    <row r="800" spans="1:6">
      <c r="A800" s="459" t="s">
        <v>1705</v>
      </c>
      <c r="B800" s="746" t="s">
        <v>320</v>
      </c>
      <c r="C800" s="818">
        <v>19</v>
      </c>
      <c r="D800" s="461" t="s">
        <v>187</v>
      </c>
      <c r="E800" s="568"/>
      <c r="F800" s="874">
        <f t="shared" ref="F800:F809" si="128">E800*C800</f>
        <v>0</v>
      </c>
    </row>
    <row r="801" spans="1:6">
      <c r="A801" s="459" t="s">
        <v>1706</v>
      </c>
      <c r="B801" s="746" t="s">
        <v>322</v>
      </c>
      <c r="C801" s="818">
        <v>1</v>
      </c>
      <c r="D801" s="461" t="s">
        <v>323</v>
      </c>
      <c r="E801" s="568"/>
      <c r="F801" s="874">
        <f t="shared" si="128"/>
        <v>0</v>
      </c>
    </row>
    <row r="802" spans="1:6">
      <c r="A802" s="459" t="s">
        <v>1707</v>
      </c>
      <c r="B802" s="746" t="s">
        <v>325</v>
      </c>
      <c r="C802" s="818">
        <v>4</v>
      </c>
      <c r="D802" s="461" t="s">
        <v>323</v>
      </c>
      <c r="E802" s="568"/>
      <c r="F802" s="874">
        <f t="shared" si="128"/>
        <v>0</v>
      </c>
    </row>
    <row r="803" spans="1:6">
      <c r="A803" s="459" t="s">
        <v>1708</v>
      </c>
      <c r="B803" s="746" t="s">
        <v>331</v>
      </c>
      <c r="C803" s="817">
        <v>4</v>
      </c>
      <c r="D803" s="459" t="s">
        <v>323</v>
      </c>
      <c r="E803" s="568"/>
      <c r="F803" s="874">
        <f t="shared" si="128"/>
        <v>0</v>
      </c>
    </row>
    <row r="804" spans="1:6">
      <c r="A804" s="459" t="s">
        <v>1709</v>
      </c>
      <c r="B804" s="746" t="s">
        <v>333</v>
      </c>
      <c r="C804" s="816">
        <v>1</v>
      </c>
      <c r="D804" s="461" t="s">
        <v>323</v>
      </c>
      <c r="E804" s="568"/>
      <c r="F804" s="874">
        <f t="shared" si="128"/>
        <v>0</v>
      </c>
    </row>
    <row r="805" spans="1:6">
      <c r="A805" s="459" t="s">
        <v>1710</v>
      </c>
      <c r="B805" s="746" t="s">
        <v>335</v>
      </c>
      <c r="C805" s="817">
        <v>4</v>
      </c>
      <c r="D805" s="459" t="s">
        <v>187</v>
      </c>
      <c r="E805" s="568"/>
      <c r="F805" s="874">
        <f t="shared" si="128"/>
        <v>0</v>
      </c>
    </row>
    <row r="806" spans="1:6">
      <c r="A806" s="459" t="s">
        <v>1711</v>
      </c>
      <c r="B806" s="746" t="s">
        <v>337</v>
      </c>
      <c r="C806" s="817">
        <v>7</v>
      </c>
      <c r="D806" s="459" t="s">
        <v>187</v>
      </c>
      <c r="E806" s="568"/>
      <c r="F806" s="874">
        <f t="shared" si="128"/>
        <v>0</v>
      </c>
    </row>
    <row r="807" spans="1:6">
      <c r="A807" s="459" t="s">
        <v>1712</v>
      </c>
      <c r="B807" s="746" t="s">
        <v>339</v>
      </c>
      <c r="C807" s="817">
        <v>4</v>
      </c>
      <c r="D807" s="459" t="s">
        <v>187</v>
      </c>
      <c r="E807" s="568"/>
      <c r="F807" s="874">
        <f t="shared" si="128"/>
        <v>0</v>
      </c>
    </row>
    <row r="808" spans="1:6">
      <c r="A808" s="459" t="s">
        <v>1713</v>
      </c>
      <c r="B808" s="746" t="s">
        <v>341</v>
      </c>
      <c r="C808" s="817">
        <v>4</v>
      </c>
      <c r="D808" s="459" t="s">
        <v>187</v>
      </c>
      <c r="E808" s="568"/>
      <c r="F808" s="874">
        <f t="shared" si="128"/>
        <v>0</v>
      </c>
    </row>
    <row r="809" spans="1:6">
      <c r="A809" s="459" t="s">
        <v>1714</v>
      </c>
      <c r="B809" s="746" t="s">
        <v>343</v>
      </c>
      <c r="C809" s="817">
        <v>1</v>
      </c>
      <c r="D809" s="459" t="s">
        <v>209</v>
      </c>
      <c r="E809" s="568"/>
      <c r="F809" s="874">
        <f t="shared" si="128"/>
        <v>0</v>
      </c>
    </row>
    <row r="810" spans="1:6">
      <c r="A810" s="612" t="s">
        <v>1423</v>
      </c>
      <c r="B810" s="589" t="s">
        <v>1778</v>
      </c>
      <c r="C810" s="704"/>
      <c r="D810" s="705"/>
      <c r="E810" s="530"/>
      <c r="F810" s="886">
        <f>SUM(F811:F856)/2</f>
        <v>0</v>
      </c>
    </row>
    <row r="811" spans="1:6">
      <c r="A811" s="706">
        <v>10.1</v>
      </c>
      <c r="B811" s="777" t="s">
        <v>1422</v>
      </c>
      <c r="C811" s="778"/>
      <c r="D811" s="779"/>
      <c r="E811" s="556"/>
      <c r="F811" s="887">
        <f>SUM(F813:F832)</f>
        <v>0</v>
      </c>
    </row>
    <row r="812" spans="1:6" ht="14.4">
      <c r="A812" s="619"/>
      <c r="B812" s="457" t="s">
        <v>1361</v>
      </c>
      <c r="C812" s="472"/>
      <c r="D812" s="619"/>
      <c r="E812" s="567"/>
      <c r="F812" s="915"/>
    </row>
    <row r="813" spans="1:6">
      <c r="A813" s="824"/>
      <c r="B813" s="741" t="s">
        <v>1362</v>
      </c>
      <c r="C813" s="458"/>
      <c r="D813" s="824"/>
      <c r="E813" s="573"/>
      <c r="F813" s="920"/>
    </row>
    <row r="814" spans="1:6" ht="27.6">
      <c r="A814" s="824"/>
      <c r="B814" s="741" t="s">
        <v>1363</v>
      </c>
      <c r="C814" s="458"/>
      <c r="D814" s="824"/>
      <c r="E814" s="573"/>
      <c r="F814" s="920"/>
    </row>
    <row r="815" spans="1:6" ht="14.4">
      <c r="A815" s="714"/>
      <c r="B815" s="825" t="s">
        <v>364</v>
      </c>
      <c r="C815" s="710"/>
      <c r="D815" s="610"/>
      <c r="E815" s="497"/>
      <c r="F815" s="921"/>
    </row>
    <row r="816" spans="1:6" ht="27.6">
      <c r="A816" s="714" t="s">
        <v>1427</v>
      </c>
      <c r="B816" s="826" t="s">
        <v>1364</v>
      </c>
      <c r="C816" s="710">
        <v>4.05</v>
      </c>
      <c r="D816" s="610" t="s">
        <v>429</v>
      </c>
      <c r="E816" s="497"/>
      <c r="F816" s="875">
        <f t="shared" ref="F816:F818" si="129">E816*C816</f>
        <v>0</v>
      </c>
    </row>
    <row r="817" spans="1:6" ht="27.6">
      <c r="A817" s="714" t="s">
        <v>1428</v>
      </c>
      <c r="B817" s="673" t="s">
        <v>1365</v>
      </c>
      <c r="C817" s="710">
        <v>1.7279999999999998</v>
      </c>
      <c r="D817" s="610" t="s">
        <v>429</v>
      </c>
      <c r="E817" s="497"/>
      <c r="F817" s="875">
        <f t="shared" si="129"/>
        <v>0</v>
      </c>
    </row>
    <row r="818" spans="1:6">
      <c r="A818" s="714" t="s">
        <v>1429</v>
      </c>
      <c r="B818" s="826" t="s">
        <v>368</v>
      </c>
      <c r="C818" s="710">
        <v>4.242</v>
      </c>
      <c r="D818" s="610" t="s">
        <v>429</v>
      </c>
      <c r="E818" s="497"/>
      <c r="F818" s="875">
        <f t="shared" si="129"/>
        <v>0</v>
      </c>
    </row>
    <row r="819" spans="1:6" ht="14.4">
      <c r="A819" s="827"/>
      <c r="B819" s="828" t="s">
        <v>1366</v>
      </c>
      <c r="C819" s="829"/>
      <c r="D819" s="830"/>
      <c r="E819" s="574"/>
      <c r="F819" s="922"/>
    </row>
    <row r="820" spans="1:6">
      <c r="A820" s="468" t="s">
        <v>1430</v>
      </c>
      <c r="B820" s="826" t="s">
        <v>1367</v>
      </c>
      <c r="C820" s="467">
        <v>4.05</v>
      </c>
      <c r="D820" s="831" t="s">
        <v>429</v>
      </c>
      <c r="E820" s="575"/>
      <c r="F820" s="875">
        <f t="shared" ref="F820" si="130">E820*C820</f>
        <v>0</v>
      </c>
    </row>
    <row r="821" spans="1:6">
      <c r="A821" s="468" t="s">
        <v>1431</v>
      </c>
      <c r="B821" s="832" t="s">
        <v>1368</v>
      </c>
      <c r="C821" s="467"/>
      <c r="D821" s="833"/>
      <c r="E821" s="575"/>
      <c r="F821" s="923"/>
    </row>
    <row r="822" spans="1:6">
      <c r="A822" s="468" t="s">
        <v>1432</v>
      </c>
      <c r="B822" s="659" t="s">
        <v>1369</v>
      </c>
      <c r="C822" s="834">
        <v>0.10799999999999998</v>
      </c>
      <c r="D822" s="835" t="s">
        <v>429</v>
      </c>
      <c r="E822" s="576"/>
      <c r="F822" s="875">
        <f t="shared" ref="F822" si="131">E822*C822</f>
        <v>0</v>
      </c>
    </row>
    <row r="823" spans="1:6">
      <c r="A823" s="468"/>
      <c r="B823" s="836" t="s">
        <v>725</v>
      </c>
      <c r="C823" s="837"/>
      <c r="D823" s="833"/>
      <c r="E823" s="575"/>
      <c r="F823" s="923"/>
    </row>
    <row r="824" spans="1:6">
      <c r="A824" s="468" t="s">
        <v>1434</v>
      </c>
      <c r="B824" s="826" t="s">
        <v>1370</v>
      </c>
      <c r="C824" s="467">
        <v>0.43199999999999994</v>
      </c>
      <c r="D824" s="831" t="s">
        <v>429</v>
      </c>
      <c r="E824" s="575"/>
      <c r="F824" s="875">
        <f t="shared" ref="F824:F826" si="132">E824*C824</f>
        <v>0</v>
      </c>
    </row>
    <row r="825" spans="1:6">
      <c r="A825" s="468" t="s">
        <v>1435</v>
      </c>
      <c r="B825" s="826" t="s">
        <v>1371</v>
      </c>
      <c r="C825" s="467">
        <v>0.13200000000000003</v>
      </c>
      <c r="D825" s="831" t="s">
        <v>429</v>
      </c>
      <c r="E825" s="575"/>
      <c r="F825" s="875">
        <f t="shared" si="132"/>
        <v>0</v>
      </c>
    </row>
    <row r="826" spans="1:6">
      <c r="A826" s="468" t="s">
        <v>1436</v>
      </c>
      <c r="B826" s="826" t="s">
        <v>1372</v>
      </c>
      <c r="C826" s="467">
        <v>0.60000000000000009</v>
      </c>
      <c r="D826" s="831" t="s">
        <v>429</v>
      </c>
      <c r="E826" s="575"/>
      <c r="F826" s="875">
        <f t="shared" si="132"/>
        <v>0</v>
      </c>
    </row>
    <row r="827" spans="1:6">
      <c r="A827" s="468"/>
      <c r="B827" s="838" t="s">
        <v>1373</v>
      </c>
      <c r="C827" s="839"/>
      <c r="D827" s="835"/>
      <c r="E827" s="575"/>
      <c r="F827" s="923"/>
    </row>
    <row r="828" spans="1:6" ht="41.4">
      <c r="A828" s="468" t="s">
        <v>1437</v>
      </c>
      <c r="B828" s="836" t="s">
        <v>1374</v>
      </c>
      <c r="C828" s="467">
        <v>6</v>
      </c>
      <c r="D828" s="466" t="s">
        <v>424</v>
      </c>
      <c r="E828" s="575"/>
      <c r="F828" s="875">
        <f t="shared" ref="F828" si="133">E828*C828</f>
        <v>0</v>
      </c>
    </row>
    <row r="829" spans="1:6" ht="14.4">
      <c r="A829" s="840"/>
      <c r="B829" s="828" t="s">
        <v>481</v>
      </c>
      <c r="C829" s="841"/>
      <c r="D829" s="842"/>
      <c r="E829" s="577"/>
      <c r="F829" s="924"/>
    </row>
    <row r="830" spans="1:6">
      <c r="A830" s="459" t="s">
        <v>1438</v>
      </c>
      <c r="B830" s="843" t="s">
        <v>1375</v>
      </c>
      <c r="C830" s="458">
        <v>1.44</v>
      </c>
      <c r="D830" s="459" t="s">
        <v>424</v>
      </c>
      <c r="E830" s="578"/>
      <c r="F830" s="874">
        <f t="shared" ref="F830:F832" si="134">E830*C830</f>
        <v>0</v>
      </c>
    </row>
    <row r="831" spans="1:6">
      <c r="A831" s="459" t="s">
        <v>1439</v>
      </c>
      <c r="B831" s="843" t="s">
        <v>1376</v>
      </c>
      <c r="C831" s="472">
        <v>1.9200000000000004</v>
      </c>
      <c r="D831" s="461" t="s">
        <v>424</v>
      </c>
      <c r="E831" s="578"/>
      <c r="F831" s="874">
        <f t="shared" si="134"/>
        <v>0</v>
      </c>
    </row>
    <row r="832" spans="1:6">
      <c r="A832" s="459" t="s">
        <v>1440</v>
      </c>
      <c r="B832" s="844" t="s">
        <v>1377</v>
      </c>
      <c r="C832" s="472">
        <v>6</v>
      </c>
      <c r="D832" s="461" t="s">
        <v>424</v>
      </c>
      <c r="E832" s="579"/>
      <c r="F832" s="874">
        <f t="shared" si="134"/>
        <v>0</v>
      </c>
    </row>
    <row r="833" spans="1:6" ht="14.4">
      <c r="A833" s="845">
        <v>10.199999999999999</v>
      </c>
      <c r="B833" s="846" t="s">
        <v>118</v>
      </c>
      <c r="C833" s="847"/>
      <c r="D833" s="845"/>
      <c r="E833" s="580"/>
      <c r="F833" s="925">
        <f>SUM(F835:F843)</f>
        <v>0</v>
      </c>
    </row>
    <row r="834" spans="1:6" ht="27.6">
      <c r="A834" s="459"/>
      <c r="B834" s="843" t="s">
        <v>1378</v>
      </c>
      <c r="C834" s="472"/>
      <c r="D834" s="461"/>
      <c r="E834" s="578"/>
      <c r="F834" s="923"/>
    </row>
    <row r="835" spans="1:6">
      <c r="A835" s="459" t="s">
        <v>1433</v>
      </c>
      <c r="B835" s="843" t="s">
        <v>471</v>
      </c>
      <c r="C835" s="472">
        <v>11.553750000000001</v>
      </c>
      <c r="D835" s="461" t="s">
        <v>122</v>
      </c>
      <c r="E835" s="578"/>
      <c r="F835" s="874">
        <f t="shared" ref="F835:F836" si="135">E835*C835</f>
        <v>0</v>
      </c>
    </row>
    <row r="836" spans="1:6">
      <c r="A836" s="459" t="s">
        <v>1441</v>
      </c>
      <c r="B836" s="848" t="s">
        <v>475</v>
      </c>
      <c r="C836" s="458">
        <v>68.097099999999998</v>
      </c>
      <c r="D836" s="683" t="s">
        <v>122</v>
      </c>
      <c r="E836" s="581"/>
      <c r="F836" s="874">
        <f t="shared" si="135"/>
        <v>0</v>
      </c>
    </row>
    <row r="837" spans="1:6" ht="14.4">
      <c r="A837" s="787"/>
      <c r="B837" s="849" t="s">
        <v>1379</v>
      </c>
      <c r="C837" s="839"/>
      <c r="D837" s="850"/>
      <c r="E837" s="582"/>
      <c r="F837" s="921"/>
    </row>
    <row r="838" spans="1:6" ht="28.8">
      <c r="A838" s="459"/>
      <c r="B838" s="849" t="s">
        <v>1380</v>
      </c>
      <c r="C838" s="710"/>
      <c r="D838" s="714"/>
      <c r="E838" s="583"/>
      <c r="F838" s="923"/>
    </row>
    <row r="839" spans="1:6" ht="57.6">
      <c r="A839" s="459"/>
      <c r="B839" s="851" t="s">
        <v>1098</v>
      </c>
      <c r="C839" s="472"/>
      <c r="D839" s="461"/>
      <c r="E839" s="578"/>
      <c r="F839" s="923"/>
    </row>
    <row r="840" spans="1:6" ht="69">
      <c r="A840" s="459" t="s">
        <v>1442</v>
      </c>
      <c r="B840" s="852" t="s">
        <v>1381</v>
      </c>
      <c r="C840" s="472">
        <v>195</v>
      </c>
      <c r="D840" s="461" t="s">
        <v>135</v>
      </c>
      <c r="E840" s="578"/>
      <c r="F840" s="874">
        <f t="shared" ref="F840:F843" si="136">E840*C840</f>
        <v>0</v>
      </c>
    </row>
    <row r="841" spans="1:6">
      <c r="A841" s="459" t="s">
        <v>1443</v>
      </c>
      <c r="B841" s="852" t="s">
        <v>1382</v>
      </c>
      <c r="C841" s="472">
        <v>38.5</v>
      </c>
      <c r="D841" s="461" t="s">
        <v>135</v>
      </c>
      <c r="E841" s="578"/>
      <c r="F841" s="874">
        <f t="shared" si="136"/>
        <v>0</v>
      </c>
    </row>
    <row r="842" spans="1:6" ht="41.4">
      <c r="A842" s="459" t="s">
        <v>1444</v>
      </c>
      <c r="B842" s="852" t="s">
        <v>1383</v>
      </c>
      <c r="C842" s="472">
        <v>50.94</v>
      </c>
      <c r="D842" s="461" t="s">
        <v>135</v>
      </c>
      <c r="E842" s="578"/>
      <c r="F842" s="874">
        <f t="shared" si="136"/>
        <v>0</v>
      </c>
    </row>
    <row r="843" spans="1:6" ht="55.2">
      <c r="A843" s="459" t="s">
        <v>1445</v>
      </c>
      <c r="B843" s="852" t="s">
        <v>1384</v>
      </c>
      <c r="C843" s="472">
        <v>90</v>
      </c>
      <c r="D843" s="461" t="s">
        <v>135</v>
      </c>
      <c r="E843" s="578"/>
      <c r="F843" s="874">
        <f t="shared" si="136"/>
        <v>0</v>
      </c>
    </row>
    <row r="844" spans="1:6" ht="14.4">
      <c r="A844" s="845">
        <v>10.3</v>
      </c>
      <c r="B844" s="853" t="s">
        <v>1385</v>
      </c>
      <c r="C844" s="854"/>
      <c r="D844" s="713"/>
      <c r="E844" s="580"/>
      <c r="F844" s="925">
        <f>SUM(F845:F856)</f>
        <v>0</v>
      </c>
    </row>
    <row r="845" spans="1:6" ht="55.2">
      <c r="A845" s="459" t="s">
        <v>1446</v>
      </c>
      <c r="B845" s="852" t="s">
        <v>1386</v>
      </c>
      <c r="C845" s="472">
        <v>148.75</v>
      </c>
      <c r="D845" s="461" t="s">
        <v>135</v>
      </c>
      <c r="E845" s="578"/>
      <c r="F845" s="874">
        <f t="shared" ref="F845" si="137">E845*C845</f>
        <v>0</v>
      </c>
    </row>
    <row r="846" spans="1:6" ht="14.4">
      <c r="A846" s="787"/>
      <c r="B846" s="851" t="s">
        <v>1387</v>
      </c>
      <c r="C846" s="472"/>
      <c r="D846" s="461"/>
      <c r="E846" s="578"/>
      <c r="F846" s="923"/>
    </row>
    <row r="847" spans="1:6" ht="41.4">
      <c r="A847" s="459" t="s">
        <v>1447</v>
      </c>
      <c r="B847" s="852" t="s">
        <v>1388</v>
      </c>
      <c r="C847" s="472">
        <v>291.29999999999995</v>
      </c>
      <c r="D847" s="461" t="s">
        <v>135</v>
      </c>
      <c r="E847" s="578"/>
      <c r="F847" s="874">
        <f t="shared" ref="F847" si="138">E847*C847</f>
        <v>0</v>
      </c>
    </row>
    <row r="848" spans="1:6" ht="14.4">
      <c r="A848" s="787"/>
      <c r="B848" s="851" t="s">
        <v>1389</v>
      </c>
      <c r="C848" s="472"/>
      <c r="D848" s="461"/>
      <c r="E848" s="578"/>
      <c r="F848" s="923"/>
    </row>
    <row r="849" spans="1:6" ht="27.6">
      <c r="A849" s="459" t="s">
        <v>1448</v>
      </c>
      <c r="B849" s="855" t="s">
        <v>1099</v>
      </c>
      <c r="C849" s="472">
        <v>439.19999999999993</v>
      </c>
      <c r="D849" s="461" t="s">
        <v>135</v>
      </c>
      <c r="E849" s="578"/>
      <c r="F849" s="874">
        <f t="shared" ref="F849:F850" si="139">E849*C849</f>
        <v>0</v>
      </c>
    </row>
    <row r="850" spans="1:6" ht="27.6">
      <c r="A850" s="459" t="s">
        <v>1449</v>
      </c>
      <c r="B850" s="855" t="s">
        <v>1390</v>
      </c>
      <c r="C850" s="472">
        <v>291.29999999999995</v>
      </c>
      <c r="D850" s="461" t="s">
        <v>135</v>
      </c>
      <c r="E850" s="578"/>
      <c r="F850" s="874">
        <f t="shared" si="139"/>
        <v>0</v>
      </c>
    </row>
    <row r="851" spans="1:6" ht="14.4">
      <c r="A851" s="787"/>
      <c r="B851" s="851" t="s">
        <v>1391</v>
      </c>
      <c r="C851" s="472"/>
      <c r="D851" s="461"/>
      <c r="E851" s="578"/>
      <c r="F851" s="923"/>
    </row>
    <row r="852" spans="1:6">
      <c r="A852" s="459"/>
      <c r="B852" s="852" t="s">
        <v>1392</v>
      </c>
      <c r="C852" s="472"/>
      <c r="D852" s="461"/>
      <c r="E852" s="578"/>
      <c r="F852" s="923"/>
    </row>
    <row r="853" spans="1:6" ht="55.2">
      <c r="A853" s="459"/>
      <c r="B853" s="852" t="s">
        <v>1393</v>
      </c>
      <c r="C853" s="472"/>
      <c r="D853" s="461"/>
      <c r="E853" s="578"/>
      <c r="F853" s="923"/>
    </row>
    <row r="854" spans="1:6" ht="69">
      <c r="A854" s="459"/>
      <c r="B854" s="852" t="s">
        <v>1394</v>
      </c>
      <c r="C854" s="472"/>
      <c r="D854" s="461"/>
      <c r="E854" s="578"/>
      <c r="F854" s="923"/>
    </row>
    <row r="855" spans="1:6" ht="110.4">
      <c r="A855" s="459" t="s">
        <v>1450</v>
      </c>
      <c r="B855" s="852" t="s">
        <v>1395</v>
      </c>
      <c r="C855" s="472">
        <v>0.75</v>
      </c>
      <c r="D855" s="461" t="s">
        <v>187</v>
      </c>
      <c r="E855" s="578"/>
      <c r="F855" s="874">
        <f t="shared" ref="F855:F856" si="140">E855*C855</f>
        <v>0</v>
      </c>
    </row>
    <row r="856" spans="1:6">
      <c r="A856" s="459" t="s">
        <v>1451</v>
      </c>
      <c r="B856" s="852" t="s">
        <v>1396</v>
      </c>
      <c r="C856" s="472">
        <v>0.75</v>
      </c>
      <c r="D856" s="461" t="s">
        <v>187</v>
      </c>
      <c r="E856" s="578"/>
      <c r="F856" s="874">
        <f t="shared" si="140"/>
        <v>0</v>
      </c>
    </row>
    <row r="857" spans="1:6" ht="27.6">
      <c r="A857" s="612" t="s">
        <v>1804</v>
      </c>
      <c r="B857" s="589" t="s">
        <v>1803</v>
      </c>
      <c r="C857" s="704"/>
      <c r="D857" s="705"/>
      <c r="E857" s="530"/>
      <c r="F857" s="886">
        <f>SUM(F858:F977)/2</f>
        <v>0</v>
      </c>
    </row>
    <row r="858" spans="1:6">
      <c r="A858" s="452">
        <v>11.1</v>
      </c>
      <c r="B858" s="453" t="s">
        <v>1781</v>
      </c>
      <c r="C858" s="856"/>
      <c r="D858" s="857"/>
      <c r="E858" s="498"/>
      <c r="F858" s="926">
        <f>SUM(F860:F911)</f>
        <v>0</v>
      </c>
    </row>
    <row r="859" spans="1:6" ht="14.4">
      <c r="A859" s="473"/>
      <c r="B859" s="457" t="s">
        <v>421</v>
      </c>
      <c r="C859" s="458"/>
      <c r="D859" s="459"/>
      <c r="E859" s="460"/>
      <c r="F859" s="913"/>
    </row>
    <row r="860" spans="1:6">
      <c r="A860" s="858" t="s">
        <v>1716</v>
      </c>
      <c r="B860" s="462" t="s">
        <v>423</v>
      </c>
      <c r="C860" s="458">
        <v>223.85999999999999</v>
      </c>
      <c r="D860" s="461" t="s">
        <v>424</v>
      </c>
      <c r="E860" s="539"/>
      <c r="F860" s="913">
        <f>C860*E860</f>
        <v>0</v>
      </c>
    </row>
    <row r="861" spans="1:6" ht="27.6">
      <c r="A861" s="461" t="s">
        <v>1717</v>
      </c>
      <c r="B861" s="462" t="s">
        <v>426</v>
      </c>
      <c r="C861" s="458">
        <v>223.85999999999999</v>
      </c>
      <c r="D861" s="461" t="s">
        <v>424</v>
      </c>
      <c r="E861" s="539"/>
      <c r="F861" s="913">
        <f t="shared" ref="F861:F911" si="141">C861*E861</f>
        <v>0</v>
      </c>
    </row>
    <row r="862" spans="1:6" ht="27.6">
      <c r="A862" s="858" t="s">
        <v>1718</v>
      </c>
      <c r="B862" s="462" t="s">
        <v>428</v>
      </c>
      <c r="C862" s="458">
        <v>13.635</v>
      </c>
      <c r="D862" s="461" t="s">
        <v>429</v>
      </c>
      <c r="E862" s="539"/>
      <c r="F862" s="913">
        <f t="shared" si="141"/>
        <v>0</v>
      </c>
    </row>
    <row r="863" spans="1:6">
      <c r="A863" s="461" t="s">
        <v>1719</v>
      </c>
      <c r="B863" s="462" t="s">
        <v>1782</v>
      </c>
      <c r="C863" s="458">
        <v>12.725999999999999</v>
      </c>
      <c r="D863" s="461" t="s">
        <v>429</v>
      </c>
      <c r="E863" s="539"/>
      <c r="F863" s="913">
        <f t="shared" si="141"/>
        <v>0</v>
      </c>
    </row>
    <row r="864" spans="1:6">
      <c r="A864" s="858" t="s">
        <v>1720</v>
      </c>
      <c r="B864" s="462" t="s">
        <v>1783</v>
      </c>
      <c r="C864" s="458">
        <v>10.370999999999999</v>
      </c>
      <c r="D864" s="461" t="s">
        <v>429</v>
      </c>
      <c r="E864" s="539"/>
      <c r="F864" s="913">
        <f t="shared" si="141"/>
        <v>0</v>
      </c>
    </row>
    <row r="865" spans="1:6">
      <c r="A865" s="461" t="s">
        <v>1721</v>
      </c>
      <c r="B865" s="462" t="s">
        <v>435</v>
      </c>
      <c r="C865" s="458">
        <v>3.4279999999999995</v>
      </c>
      <c r="D865" s="461" t="s">
        <v>429</v>
      </c>
      <c r="E865" s="539"/>
      <c r="F865" s="913">
        <f t="shared" si="141"/>
        <v>0</v>
      </c>
    </row>
    <row r="866" spans="1:6" ht="14.4">
      <c r="A866" s="461"/>
      <c r="B866" s="457" t="s">
        <v>436</v>
      </c>
      <c r="C866" s="458"/>
      <c r="D866" s="459"/>
      <c r="E866" s="539"/>
      <c r="F866" s="913"/>
    </row>
    <row r="867" spans="1:6">
      <c r="A867" s="461" t="s">
        <v>1722</v>
      </c>
      <c r="B867" s="462" t="s">
        <v>89</v>
      </c>
      <c r="C867" s="458">
        <v>29.398999999999994</v>
      </c>
      <c r="D867" s="461" t="s">
        <v>429</v>
      </c>
      <c r="E867" s="463"/>
      <c r="F867" s="913">
        <f t="shared" si="141"/>
        <v>0</v>
      </c>
    </row>
    <row r="868" spans="1:6" ht="14.4">
      <c r="A868" s="461"/>
      <c r="B868" s="457" t="s">
        <v>438</v>
      </c>
      <c r="C868" s="458"/>
      <c r="D868" s="459"/>
      <c r="E868" s="463"/>
      <c r="F868" s="913"/>
    </row>
    <row r="869" spans="1:6" ht="27.6">
      <c r="A869" s="461" t="s">
        <v>1723</v>
      </c>
      <c r="B869" s="462" t="s">
        <v>1009</v>
      </c>
      <c r="C869" s="458">
        <v>5.0240000000000009</v>
      </c>
      <c r="D869" s="461" t="s">
        <v>429</v>
      </c>
      <c r="E869" s="539"/>
      <c r="F869" s="913">
        <f t="shared" si="141"/>
        <v>0</v>
      </c>
    </row>
    <row r="870" spans="1:6">
      <c r="A870" s="461" t="s">
        <v>1724</v>
      </c>
      <c r="B870" s="462" t="s">
        <v>1784</v>
      </c>
      <c r="C870" s="458">
        <v>8.0327999999999999</v>
      </c>
      <c r="D870" s="461" t="s">
        <v>429</v>
      </c>
      <c r="E870" s="542"/>
      <c r="F870" s="913">
        <f t="shared" si="141"/>
        <v>0</v>
      </c>
    </row>
    <row r="871" spans="1:6" ht="14.4">
      <c r="A871" s="461"/>
      <c r="B871" s="457" t="s">
        <v>97</v>
      </c>
      <c r="C871" s="458"/>
      <c r="D871" s="459"/>
      <c r="E871" s="460"/>
      <c r="F871" s="913"/>
    </row>
    <row r="872" spans="1:6" ht="27.6">
      <c r="A872" s="461" t="s">
        <v>1725</v>
      </c>
      <c r="B872" s="462" t="s">
        <v>1785</v>
      </c>
      <c r="C872" s="458">
        <v>34.852000000000004</v>
      </c>
      <c r="D872" s="461" t="s">
        <v>424</v>
      </c>
      <c r="E872" s="463"/>
      <c r="F872" s="913">
        <f t="shared" si="141"/>
        <v>0</v>
      </c>
    </row>
    <row r="873" spans="1:6" ht="14.4">
      <c r="A873" s="461"/>
      <c r="B873" s="457" t="s">
        <v>105</v>
      </c>
      <c r="C873" s="458"/>
      <c r="D873" s="459"/>
      <c r="E873" s="460"/>
      <c r="F873" s="913"/>
    </row>
    <row r="874" spans="1:6">
      <c r="A874" s="473"/>
      <c r="B874" s="465" t="s">
        <v>445</v>
      </c>
      <c r="C874" s="458"/>
      <c r="D874" s="459"/>
      <c r="E874" s="460"/>
      <c r="F874" s="913"/>
    </row>
    <row r="875" spans="1:6">
      <c r="A875" s="461" t="s">
        <v>1726</v>
      </c>
      <c r="B875" s="462" t="s">
        <v>1786</v>
      </c>
      <c r="C875" s="458">
        <v>0.78150000000000008</v>
      </c>
      <c r="D875" s="461" t="s">
        <v>429</v>
      </c>
      <c r="E875" s="539"/>
      <c r="F875" s="913">
        <f t="shared" si="141"/>
        <v>0</v>
      </c>
    </row>
    <row r="876" spans="1:6">
      <c r="A876" s="461" t="s">
        <v>1727</v>
      </c>
      <c r="B876" s="462" t="s">
        <v>449</v>
      </c>
      <c r="C876" s="458">
        <v>0.37200000000000005</v>
      </c>
      <c r="D876" s="461" t="s">
        <v>429</v>
      </c>
      <c r="E876" s="539"/>
      <c r="F876" s="913">
        <f t="shared" si="141"/>
        <v>0</v>
      </c>
    </row>
    <row r="877" spans="1:6">
      <c r="A877" s="461" t="s">
        <v>1728</v>
      </c>
      <c r="B877" s="462" t="s">
        <v>451</v>
      </c>
      <c r="C877" s="458">
        <v>0.6856000000000001</v>
      </c>
      <c r="D877" s="461" t="s">
        <v>429</v>
      </c>
      <c r="E877" s="539"/>
      <c r="F877" s="913">
        <f t="shared" si="141"/>
        <v>0</v>
      </c>
    </row>
    <row r="878" spans="1:6">
      <c r="A878" s="461"/>
      <c r="B878" s="465" t="s">
        <v>452</v>
      </c>
      <c r="C878" s="458"/>
      <c r="D878" s="459"/>
      <c r="E878" s="460"/>
      <c r="F878" s="913"/>
    </row>
    <row r="879" spans="1:6">
      <c r="A879" s="461" t="s">
        <v>1729</v>
      </c>
      <c r="B879" s="462" t="s">
        <v>454</v>
      </c>
      <c r="C879" s="458">
        <v>1.6049999999999998</v>
      </c>
      <c r="D879" s="461" t="s">
        <v>429</v>
      </c>
      <c r="E879" s="539"/>
      <c r="F879" s="913">
        <f t="shared" si="141"/>
        <v>0</v>
      </c>
    </row>
    <row r="880" spans="1:6">
      <c r="A880" s="461" t="s">
        <v>1730</v>
      </c>
      <c r="B880" s="462" t="s">
        <v>456</v>
      </c>
      <c r="C880" s="458">
        <v>0.67840000000000011</v>
      </c>
      <c r="D880" s="461" t="s">
        <v>429</v>
      </c>
      <c r="E880" s="539"/>
      <c r="F880" s="913">
        <f t="shared" si="141"/>
        <v>0</v>
      </c>
    </row>
    <row r="881" spans="1:6">
      <c r="A881" s="461" t="s">
        <v>1731</v>
      </c>
      <c r="B881" s="462" t="s">
        <v>458</v>
      </c>
      <c r="C881" s="458">
        <v>1.8599999999999999</v>
      </c>
      <c r="D881" s="461" t="s">
        <v>429</v>
      </c>
      <c r="E881" s="539"/>
      <c r="F881" s="913">
        <f t="shared" si="141"/>
        <v>0</v>
      </c>
    </row>
    <row r="882" spans="1:6">
      <c r="A882" s="461" t="s">
        <v>1732</v>
      </c>
      <c r="B882" s="462" t="s">
        <v>460</v>
      </c>
      <c r="C882" s="458">
        <v>0.47249999999999998</v>
      </c>
      <c r="D882" s="461" t="s">
        <v>429</v>
      </c>
      <c r="E882" s="539"/>
      <c r="F882" s="913">
        <f t="shared" si="141"/>
        <v>0</v>
      </c>
    </row>
    <row r="883" spans="1:6">
      <c r="A883" s="461" t="s">
        <v>1733</v>
      </c>
      <c r="B883" s="462" t="s">
        <v>462</v>
      </c>
      <c r="C883" s="458">
        <v>2.5955000000000004</v>
      </c>
      <c r="D883" s="461" t="s">
        <v>429</v>
      </c>
      <c r="E883" s="539"/>
      <c r="F883" s="913">
        <f t="shared" si="141"/>
        <v>0</v>
      </c>
    </row>
    <row r="884" spans="1:6">
      <c r="A884" s="461" t="s">
        <v>1734</v>
      </c>
      <c r="B884" s="462" t="s">
        <v>464</v>
      </c>
      <c r="C884" s="458">
        <v>1.8239999999999998</v>
      </c>
      <c r="D884" s="461" t="s">
        <v>429</v>
      </c>
      <c r="E884" s="539"/>
      <c r="F884" s="913">
        <f t="shared" si="141"/>
        <v>0</v>
      </c>
    </row>
    <row r="885" spans="1:6">
      <c r="A885" s="461" t="s">
        <v>1735</v>
      </c>
      <c r="B885" s="462" t="s">
        <v>466</v>
      </c>
      <c r="C885" s="458">
        <v>1.3712000000000002</v>
      </c>
      <c r="D885" s="461" t="s">
        <v>429</v>
      </c>
      <c r="E885" s="539"/>
      <c r="F885" s="913">
        <f t="shared" si="141"/>
        <v>0</v>
      </c>
    </row>
    <row r="886" spans="1:6" ht="14.4">
      <c r="A886" s="461"/>
      <c r="B886" s="457" t="s">
        <v>469</v>
      </c>
      <c r="C886" s="458"/>
      <c r="D886" s="459"/>
      <c r="E886" s="460"/>
      <c r="F886" s="913"/>
    </row>
    <row r="887" spans="1:6" ht="27.6">
      <c r="A887" s="474"/>
      <c r="B887" s="465" t="s">
        <v>155</v>
      </c>
      <c r="C887" s="458"/>
      <c r="D887" s="459"/>
      <c r="E887" s="460"/>
      <c r="F887" s="913"/>
    </row>
    <row r="888" spans="1:6">
      <c r="A888" s="461" t="s">
        <v>1736</v>
      </c>
      <c r="B888" s="462" t="s">
        <v>471</v>
      </c>
      <c r="C888" s="458">
        <v>105.516745</v>
      </c>
      <c r="D888" s="459" t="s">
        <v>122</v>
      </c>
      <c r="E888" s="542"/>
      <c r="F888" s="913">
        <f t="shared" si="141"/>
        <v>0</v>
      </c>
    </row>
    <row r="889" spans="1:6">
      <c r="A889" s="461" t="s">
        <v>1737</v>
      </c>
      <c r="B889" s="466" t="s">
        <v>473</v>
      </c>
      <c r="C889" s="467">
        <v>245.65854999999999</v>
      </c>
      <c r="D889" s="468" t="s">
        <v>122</v>
      </c>
      <c r="E889" s="548"/>
      <c r="F889" s="913">
        <f t="shared" si="141"/>
        <v>0</v>
      </c>
    </row>
    <row r="890" spans="1:6">
      <c r="A890" s="461" t="s">
        <v>1738</v>
      </c>
      <c r="B890" s="462" t="s">
        <v>475</v>
      </c>
      <c r="C890" s="458">
        <v>323.31191999999999</v>
      </c>
      <c r="D890" s="459" t="s">
        <v>122</v>
      </c>
      <c r="E890" s="549"/>
      <c r="F890" s="913">
        <f t="shared" si="141"/>
        <v>0</v>
      </c>
    </row>
    <row r="891" spans="1:6">
      <c r="A891" s="461" t="s">
        <v>1739</v>
      </c>
      <c r="B891" s="462" t="s">
        <v>477</v>
      </c>
      <c r="C891" s="458">
        <v>171.58799999999999</v>
      </c>
      <c r="D891" s="459" t="s">
        <v>122</v>
      </c>
      <c r="E891" s="549"/>
      <c r="F891" s="913">
        <f t="shared" si="141"/>
        <v>0</v>
      </c>
    </row>
    <row r="892" spans="1:6" ht="27.6">
      <c r="A892" s="461"/>
      <c r="B892" s="465" t="s">
        <v>1787</v>
      </c>
      <c r="C892" s="458"/>
      <c r="D892" s="459"/>
      <c r="E892" s="460"/>
      <c r="F892" s="913"/>
    </row>
    <row r="893" spans="1:6">
      <c r="A893" s="461" t="s">
        <v>1740</v>
      </c>
      <c r="B893" s="462" t="s">
        <v>1788</v>
      </c>
      <c r="C893" s="458">
        <v>13.712000000000002</v>
      </c>
      <c r="D893" s="461" t="s">
        <v>424</v>
      </c>
      <c r="E893" s="463"/>
      <c r="F893" s="913">
        <f t="shared" si="141"/>
        <v>0</v>
      </c>
    </row>
    <row r="894" spans="1:6" ht="14.4">
      <c r="A894" s="461"/>
      <c r="B894" s="457" t="s">
        <v>481</v>
      </c>
      <c r="C894" s="458"/>
      <c r="D894" s="459"/>
      <c r="E894" s="460"/>
      <c r="F894" s="913"/>
    </row>
    <row r="895" spans="1:6">
      <c r="A895" s="461" t="s">
        <v>1741</v>
      </c>
      <c r="B895" s="462" t="s">
        <v>483</v>
      </c>
      <c r="C895" s="458">
        <v>3.39</v>
      </c>
      <c r="D895" s="461" t="s">
        <v>424</v>
      </c>
      <c r="E895" s="463"/>
      <c r="F895" s="913">
        <f t="shared" si="141"/>
        <v>0</v>
      </c>
    </row>
    <row r="896" spans="1:6">
      <c r="A896" s="461" t="s">
        <v>1742</v>
      </c>
      <c r="B896" s="462" t="s">
        <v>485</v>
      </c>
      <c r="C896" s="458">
        <v>12.45</v>
      </c>
      <c r="D896" s="461" t="s">
        <v>424</v>
      </c>
      <c r="E896" s="463"/>
      <c r="F896" s="913">
        <f t="shared" si="141"/>
        <v>0</v>
      </c>
    </row>
    <row r="897" spans="1:6">
      <c r="A897" s="461" t="s">
        <v>1743</v>
      </c>
      <c r="B897" s="462" t="s">
        <v>487</v>
      </c>
      <c r="C897" s="458">
        <v>19.456</v>
      </c>
      <c r="D897" s="461" t="s">
        <v>424</v>
      </c>
      <c r="E897" s="463"/>
      <c r="F897" s="913">
        <f t="shared" si="141"/>
        <v>0</v>
      </c>
    </row>
    <row r="898" spans="1:6">
      <c r="A898" s="461" t="s">
        <v>1744</v>
      </c>
      <c r="B898" s="462" t="s">
        <v>489</v>
      </c>
      <c r="C898" s="458">
        <v>3.4280000000000004</v>
      </c>
      <c r="D898" s="461" t="s">
        <v>424</v>
      </c>
      <c r="E898" s="463"/>
      <c r="F898" s="913">
        <f t="shared" si="141"/>
        <v>0</v>
      </c>
    </row>
    <row r="899" spans="1:6">
      <c r="A899" s="461" t="s">
        <v>1745</v>
      </c>
      <c r="B899" s="462" t="s">
        <v>1789</v>
      </c>
      <c r="C899" s="458">
        <v>14.472</v>
      </c>
      <c r="D899" s="461" t="s">
        <v>424</v>
      </c>
      <c r="E899" s="463"/>
      <c r="F899" s="913">
        <f t="shared" si="141"/>
        <v>0</v>
      </c>
    </row>
    <row r="900" spans="1:6">
      <c r="A900" s="461"/>
      <c r="B900" s="469" t="s">
        <v>490</v>
      </c>
      <c r="C900" s="458"/>
      <c r="D900" s="459"/>
      <c r="E900" s="460"/>
      <c r="F900" s="913"/>
    </row>
    <row r="901" spans="1:6" ht="41.4">
      <c r="A901" s="482"/>
      <c r="B901" s="465" t="s">
        <v>374</v>
      </c>
      <c r="C901" s="458"/>
      <c r="D901" s="459"/>
      <c r="E901" s="460"/>
      <c r="F901" s="913"/>
    </row>
    <row r="902" spans="1:6">
      <c r="A902" s="461" t="s">
        <v>1746</v>
      </c>
      <c r="B902" s="462" t="s">
        <v>491</v>
      </c>
      <c r="C902" s="458">
        <v>36.99</v>
      </c>
      <c r="D902" s="461" t="s">
        <v>424</v>
      </c>
      <c r="E902" s="463"/>
      <c r="F902" s="913">
        <f t="shared" si="141"/>
        <v>0</v>
      </c>
    </row>
    <row r="903" spans="1:6">
      <c r="A903" s="461" t="s">
        <v>1747</v>
      </c>
      <c r="B903" s="462" t="s">
        <v>493</v>
      </c>
      <c r="C903" s="458">
        <v>3.2099999999999995</v>
      </c>
      <c r="D903" s="461" t="s">
        <v>424</v>
      </c>
      <c r="E903" s="463"/>
      <c r="F903" s="913">
        <f t="shared" si="141"/>
        <v>0</v>
      </c>
    </row>
    <row r="904" spans="1:6">
      <c r="A904" s="461" t="s">
        <v>1748</v>
      </c>
      <c r="B904" s="462" t="s">
        <v>1790</v>
      </c>
      <c r="C904" s="458">
        <v>9.3374999999999986</v>
      </c>
      <c r="D904" s="461" t="s">
        <v>424</v>
      </c>
      <c r="E904" s="463"/>
      <c r="F904" s="913">
        <f t="shared" si="141"/>
        <v>0</v>
      </c>
    </row>
    <row r="905" spans="1:6" ht="14.4">
      <c r="A905" s="473"/>
      <c r="B905" s="457" t="s">
        <v>497</v>
      </c>
      <c r="C905" s="458"/>
      <c r="D905" s="459"/>
      <c r="E905" s="460"/>
      <c r="F905" s="913"/>
    </row>
    <row r="906" spans="1:6">
      <c r="A906" s="461" t="s">
        <v>1805</v>
      </c>
      <c r="B906" s="859" t="s">
        <v>1791</v>
      </c>
      <c r="C906" s="458">
        <v>35.370000000000005</v>
      </c>
      <c r="D906" s="461" t="s">
        <v>424</v>
      </c>
      <c r="E906" s="463"/>
      <c r="F906" s="913">
        <f t="shared" si="141"/>
        <v>0</v>
      </c>
    </row>
    <row r="907" spans="1:6">
      <c r="A907" s="461" t="s">
        <v>1806</v>
      </c>
      <c r="B907" s="859" t="s">
        <v>1792</v>
      </c>
      <c r="C907" s="458">
        <v>3.2099999999999995</v>
      </c>
      <c r="D907" s="461" t="s">
        <v>424</v>
      </c>
      <c r="E907" s="463"/>
      <c r="F907" s="913">
        <f t="shared" si="141"/>
        <v>0</v>
      </c>
    </row>
    <row r="908" spans="1:6" ht="26.4">
      <c r="A908" s="461" t="s">
        <v>1807</v>
      </c>
      <c r="B908" s="859" t="s">
        <v>1793</v>
      </c>
      <c r="C908" s="458">
        <v>38.580000000000005</v>
      </c>
      <c r="D908" s="461" t="s">
        <v>424</v>
      </c>
      <c r="E908" s="463"/>
      <c r="F908" s="913">
        <f t="shared" si="141"/>
        <v>0</v>
      </c>
    </row>
    <row r="909" spans="1:6" ht="14.4">
      <c r="A909" s="461"/>
      <c r="B909" s="471" t="s">
        <v>504</v>
      </c>
      <c r="C909" s="458"/>
      <c r="D909" s="459"/>
      <c r="E909" s="463"/>
      <c r="F909" s="913"/>
    </row>
    <row r="910" spans="1:6">
      <c r="A910" s="461" t="s">
        <v>1808</v>
      </c>
      <c r="B910" s="462" t="s">
        <v>506</v>
      </c>
      <c r="C910" s="458">
        <v>2</v>
      </c>
      <c r="D910" s="461" t="s">
        <v>187</v>
      </c>
      <c r="E910" s="463"/>
      <c r="F910" s="913">
        <f t="shared" si="141"/>
        <v>0</v>
      </c>
    </row>
    <row r="911" spans="1:6">
      <c r="A911" s="461" t="s">
        <v>1809</v>
      </c>
      <c r="B911" s="462" t="s">
        <v>508</v>
      </c>
      <c r="C911" s="472">
        <v>1</v>
      </c>
      <c r="D911" s="461" t="s">
        <v>187</v>
      </c>
      <c r="E911" s="463"/>
      <c r="F911" s="913">
        <f t="shared" si="141"/>
        <v>0</v>
      </c>
    </row>
    <row r="912" spans="1:6">
      <c r="A912" s="452">
        <v>11.2</v>
      </c>
      <c r="B912" s="453" t="s">
        <v>1794</v>
      </c>
      <c r="C912" s="856"/>
      <c r="D912" s="857"/>
      <c r="E912" s="498"/>
      <c r="F912" s="926">
        <f>SUM(F915:F931)</f>
        <v>0</v>
      </c>
    </row>
    <row r="913" spans="1:6" ht="14.4">
      <c r="A913" s="473"/>
      <c r="B913" s="457" t="s">
        <v>148</v>
      </c>
      <c r="C913" s="458"/>
      <c r="D913" s="459"/>
      <c r="E913" s="460"/>
      <c r="F913" s="913"/>
    </row>
    <row r="914" spans="1:6">
      <c r="A914" s="473"/>
      <c r="B914" s="465" t="s">
        <v>510</v>
      </c>
      <c r="C914" s="458"/>
      <c r="D914" s="459"/>
      <c r="E914" s="460"/>
      <c r="F914" s="913"/>
    </row>
    <row r="915" spans="1:6">
      <c r="A915" s="461" t="s">
        <v>1749</v>
      </c>
      <c r="B915" s="462" t="s">
        <v>512</v>
      </c>
      <c r="C915" s="458">
        <v>1.7639999999999998</v>
      </c>
      <c r="D915" s="461" t="s">
        <v>429</v>
      </c>
      <c r="E915" s="463"/>
      <c r="F915" s="913">
        <f>E915*C915</f>
        <v>0</v>
      </c>
    </row>
    <row r="916" spans="1:6">
      <c r="A916" s="461" t="s">
        <v>1750</v>
      </c>
      <c r="B916" s="462" t="s">
        <v>514</v>
      </c>
      <c r="C916" s="458">
        <v>0.40859999999999996</v>
      </c>
      <c r="D916" s="461" t="s">
        <v>429</v>
      </c>
      <c r="E916" s="463"/>
      <c r="F916" s="913">
        <f t="shared" ref="F916:F929" si="142">E916*C916</f>
        <v>0</v>
      </c>
    </row>
    <row r="917" spans="1:6" ht="14.4">
      <c r="A917" s="461"/>
      <c r="B917" s="457" t="s">
        <v>154</v>
      </c>
      <c r="C917" s="458"/>
      <c r="D917" s="459"/>
      <c r="E917" s="460"/>
      <c r="F917" s="913"/>
    </row>
    <row r="918" spans="1:6" ht="27.6">
      <c r="A918" s="474"/>
      <c r="B918" s="465" t="s">
        <v>155</v>
      </c>
      <c r="C918" s="458"/>
      <c r="D918" s="459"/>
      <c r="E918" s="460"/>
      <c r="F918" s="913"/>
    </row>
    <row r="919" spans="1:6">
      <c r="A919" s="461" t="s">
        <v>1751</v>
      </c>
      <c r="B919" s="462" t="s">
        <v>471</v>
      </c>
      <c r="C919" s="458">
        <v>72.753470000000007</v>
      </c>
      <c r="D919" s="459" t="s">
        <v>122</v>
      </c>
      <c r="E919" s="463"/>
      <c r="F919" s="913">
        <f t="shared" si="142"/>
        <v>0</v>
      </c>
    </row>
    <row r="920" spans="1:6">
      <c r="A920" s="461" t="s">
        <v>1752</v>
      </c>
      <c r="B920" s="462" t="s">
        <v>475</v>
      </c>
      <c r="C920" s="458">
        <v>233.88144</v>
      </c>
      <c r="D920" s="459" t="s">
        <v>122</v>
      </c>
      <c r="E920" s="475"/>
      <c r="F920" s="913">
        <f t="shared" si="142"/>
        <v>0</v>
      </c>
    </row>
    <row r="921" spans="1:6" ht="14.4">
      <c r="A921" s="461"/>
      <c r="B921" s="457" t="s">
        <v>160</v>
      </c>
      <c r="C921" s="458"/>
      <c r="D921" s="459"/>
      <c r="E921" s="460"/>
      <c r="F921" s="913"/>
    </row>
    <row r="922" spans="1:6">
      <c r="A922" s="473"/>
      <c r="B922" s="465" t="s">
        <v>161</v>
      </c>
      <c r="C922" s="458"/>
      <c r="D922" s="459"/>
      <c r="E922" s="460"/>
      <c r="F922" s="913"/>
    </row>
    <row r="923" spans="1:6">
      <c r="A923" s="461" t="s">
        <v>1753</v>
      </c>
      <c r="B923" s="462" t="s">
        <v>163</v>
      </c>
      <c r="C923" s="458">
        <v>18.019999999999996</v>
      </c>
      <c r="D923" s="461" t="s">
        <v>424</v>
      </c>
      <c r="E923" s="463"/>
      <c r="F923" s="913">
        <f t="shared" si="142"/>
        <v>0</v>
      </c>
    </row>
    <row r="924" spans="1:6">
      <c r="A924" s="461" t="s">
        <v>1754</v>
      </c>
      <c r="B924" s="462" t="s">
        <v>153</v>
      </c>
      <c r="C924" s="458">
        <v>16.448</v>
      </c>
      <c r="D924" s="461" t="s">
        <v>424</v>
      </c>
      <c r="E924" s="463"/>
      <c r="F924" s="913">
        <f t="shared" si="142"/>
        <v>0</v>
      </c>
    </row>
    <row r="925" spans="1:6" ht="14.4">
      <c r="A925" s="461"/>
      <c r="B925" s="476" t="s">
        <v>519</v>
      </c>
      <c r="C925" s="458"/>
      <c r="D925" s="459"/>
      <c r="E925" s="460"/>
      <c r="F925" s="913"/>
    </row>
    <row r="926" spans="1:6" ht="41.4">
      <c r="A926" s="473"/>
      <c r="B926" s="465" t="s">
        <v>374</v>
      </c>
      <c r="C926" s="458"/>
      <c r="D926" s="459"/>
      <c r="E926" s="460"/>
      <c r="F926" s="913"/>
    </row>
    <row r="927" spans="1:6">
      <c r="A927" s="461" t="s">
        <v>1755</v>
      </c>
      <c r="B927" s="462" t="s">
        <v>521</v>
      </c>
      <c r="C927" s="458">
        <v>66.128</v>
      </c>
      <c r="D927" s="461" t="s">
        <v>424</v>
      </c>
      <c r="E927" s="463"/>
      <c r="F927" s="913">
        <f t="shared" si="142"/>
        <v>0</v>
      </c>
    </row>
    <row r="928" spans="1:6">
      <c r="A928" s="461" t="s">
        <v>1756</v>
      </c>
      <c r="B928" s="673" t="s">
        <v>1795</v>
      </c>
      <c r="C928" s="458">
        <v>4.6191884999999999</v>
      </c>
      <c r="D928" s="461" t="s">
        <v>424</v>
      </c>
      <c r="E928" s="463"/>
      <c r="F928" s="913">
        <f t="shared" si="142"/>
        <v>0</v>
      </c>
    </row>
    <row r="929" spans="1:6">
      <c r="A929" s="461" t="s">
        <v>1810</v>
      </c>
      <c r="B929" s="794" t="s">
        <v>1349</v>
      </c>
      <c r="C929" s="458">
        <v>2.8800000000000003</v>
      </c>
      <c r="D929" s="461" t="s">
        <v>424</v>
      </c>
      <c r="E929" s="463"/>
      <c r="F929" s="913">
        <f t="shared" si="142"/>
        <v>0</v>
      </c>
    </row>
    <row r="930" spans="1:6" ht="14.4">
      <c r="A930" s="461"/>
      <c r="B930" s="457" t="s">
        <v>494</v>
      </c>
      <c r="C930" s="458"/>
      <c r="D930" s="459"/>
      <c r="E930" s="460"/>
      <c r="F930" s="913"/>
    </row>
    <row r="931" spans="1:6" ht="27.6">
      <c r="A931" s="461" t="s">
        <v>1811</v>
      </c>
      <c r="B931" s="462" t="s">
        <v>496</v>
      </c>
      <c r="C931" s="458">
        <v>30.4</v>
      </c>
      <c r="D931" s="461" t="s">
        <v>135</v>
      </c>
      <c r="E931" s="463"/>
      <c r="F931" s="913">
        <f>C931*E931</f>
        <v>0</v>
      </c>
    </row>
    <row r="932" spans="1:6" ht="27.6">
      <c r="A932" s="452">
        <v>11.3</v>
      </c>
      <c r="B932" s="453" t="s">
        <v>1796</v>
      </c>
      <c r="C932" s="856"/>
      <c r="D932" s="857"/>
      <c r="E932" s="498"/>
      <c r="F932" s="926">
        <f>SUM(F936:F951)</f>
        <v>0</v>
      </c>
    </row>
    <row r="933" spans="1:6" ht="41.4">
      <c r="A933" s="474"/>
      <c r="B933" s="465" t="s">
        <v>523</v>
      </c>
      <c r="C933" s="458"/>
      <c r="D933" s="461" t="s">
        <v>14</v>
      </c>
      <c r="E933" s="460"/>
      <c r="F933" s="913"/>
    </row>
    <row r="934" spans="1:6" ht="14.4">
      <c r="A934" s="473"/>
      <c r="B934" s="457" t="s">
        <v>524</v>
      </c>
      <c r="C934" s="458"/>
      <c r="D934" s="461"/>
      <c r="E934" s="460"/>
      <c r="F934" s="927"/>
    </row>
    <row r="935" spans="1:6" ht="55.2">
      <c r="A935" s="474"/>
      <c r="B935" s="465" t="s">
        <v>176</v>
      </c>
      <c r="C935" s="458"/>
      <c r="D935" s="459"/>
      <c r="E935" s="460"/>
      <c r="F935" s="913"/>
    </row>
    <row r="936" spans="1:6" ht="27.6">
      <c r="A936" s="461" t="s">
        <v>1757</v>
      </c>
      <c r="B936" s="462" t="s">
        <v>526</v>
      </c>
      <c r="C936" s="472">
        <v>51.2</v>
      </c>
      <c r="D936" s="461" t="s">
        <v>135</v>
      </c>
      <c r="E936" s="463"/>
      <c r="F936" s="928">
        <f>E936*C936</f>
        <v>0</v>
      </c>
    </row>
    <row r="937" spans="1:6">
      <c r="A937" s="461" t="s">
        <v>1758</v>
      </c>
      <c r="B937" s="462" t="s">
        <v>528</v>
      </c>
      <c r="C937" s="472">
        <v>24</v>
      </c>
      <c r="D937" s="461" t="s">
        <v>529</v>
      </c>
      <c r="E937" s="463"/>
      <c r="F937" s="928">
        <f t="shared" ref="F937:F951" si="143">E937*C937</f>
        <v>0</v>
      </c>
    </row>
    <row r="938" spans="1:6">
      <c r="A938" s="461" t="s">
        <v>1759</v>
      </c>
      <c r="B938" s="462" t="s">
        <v>531</v>
      </c>
      <c r="C938" s="472">
        <v>24</v>
      </c>
      <c r="D938" s="461" t="s">
        <v>529</v>
      </c>
      <c r="E938" s="463"/>
      <c r="F938" s="928">
        <f t="shared" si="143"/>
        <v>0</v>
      </c>
    </row>
    <row r="939" spans="1:6" ht="27.6">
      <c r="A939" s="461" t="s">
        <v>1760</v>
      </c>
      <c r="B939" s="479" t="s">
        <v>1130</v>
      </c>
      <c r="C939" s="472">
        <v>24</v>
      </c>
      <c r="D939" s="461" t="s">
        <v>529</v>
      </c>
      <c r="E939" s="463"/>
      <c r="F939" s="928">
        <f t="shared" si="143"/>
        <v>0</v>
      </c>
    </row>
    <row r="940" spans="1:6" ht="27.6">
      <c r="A940" s="461" t="s">
        <v>1761</v>
      </c>
      <c r="B940" s="479" t="s">
        <v>1126</v>
      </c>
      <c r="C940" s="472">
        <v>19.399999999999999</v>
      </c>
      <c r="D940" s="461" t="s">
        <v>135</v>
      </c>
      <c r="E940" s="463"/>
      <c r="F940" s="928">
        <f t="shared" si="143"/>
        <v>0</v>
      </c>
    </row>
    <row r="941" spans="1:6" ht="27.6">
      <c r="A941" s="461" t="s">
        <v>1762</v>
      </c>
      <c r="B941" s="479" t="s">
        <v>1127</v>
      </c>
      <c r="C941" s="472">
        <v>20.84</v>
      </c>
      <c r="D941" s="461" t="s">
        <v>135</v>
      </c>
      <c r="E941" s="463"/>
      <c r="F941" s="928">
        <f t="shared" si="143"/>
        <v>0</v>
      </c>
    </row>
    <row r="942" spans="1:6" ht="27.6">
      <c r="A942" s="461" t="s">
        <v>1763</v>
      </c>
      <c r="B942" s="479" t="s">
        <v>1128</v>
      </c>
      <c r="C942" s="472">
        <v>29.12</v>
      </c>
      <c r="D942" s="461" t="s">
        <v>135</v>
      </c>
      <c r="E942" s="463"/>
      <c r="F942" s="928">
        <f t="shared" si="143"/>
        <v>0</v>
      </c>
    </row>
    <row r="943" spans="1:6" ht="14.4">
      <c r="A943" s="461"/>
      <c r="B943" s="457" t="s">
        <v>192</v>
      </c>
      <c r="C943" s="472"/>
      <c r="D943" s="461"/>
      <c r="E943" s="460"/>
      <c r="F943" s="928"/>
    </row>
    <row r="944" spans="1:6" ht="41.4">
      <c r="A944" s="461" t="s">
        <v>1764</v>
      </c>
      <c r="B944" s="462" t="s">
        <v>194</v>
      </c>
      <c r="C944" s="472">
        <v>32.537599999999998</v>
      </c>
      <c r="D944" s="461" t="s">
        <v>424</v>
      </c>
      <c r="E944" s="463"/>
      <c r="F944" s="928">
        <f t="shared" si="143"/>
        <v>0</v>
      </c>
    </row>
    <row r="945" spans="1:6" ht="27.6">
      <c r="A945" s="461" t="s">
        <v>1765</v>
      </c>
      <c r="B945" s="481" t="s">
        <v>1914</v>
      </c>
      <c r="C945" s="472">
        <v>6.4</v>
      </c>
      <c r="D945" s="461" t="s">
        <v>135</v>
      </c>
      <c r="E945" s="463"/>
      <c r="F945" s="928">
        <f t="shared" si="143"/>
        <v>0</v>
      </c>
    </row>
    <row r="946" spans="1:6" ht="41.4">
      <c r="A946" s="461" t="s">
        <v>1766</v>
      </c>
      <c r="B946" s="481" t="s">
        <v>1915</v>
      </c>
      <c r="C946" s="472">
        <v>10.42</v>
      </c>
      <c r="D946" s="461" t="s">
        <v>135</v>
      </c>
      <c r="E946" s="463"/>
      <c r="F946" s="928">
        <f t="shared" si="143"/>
        <v>0</v>
      </c>
    </row>
    <row r="947" spans="1:6" ht="14.4">
      <c r="A947" s="473"/>
      <c r="B947" s="457" t="s">
        <v>535</v>
      </c>
      <c r="C947" s="458"/>
      <c r="D947" s="459"/>
      <c r="E947" s="460"/>
      <c r="F947" s="928"/>
    </row>
    <row r="948" spans="1:6">
      <c r="A948" s="474"/>
      <c r="B948" s="465" t="s">
        <v>202</v>
      </c>
      <c r="C948" s="458"/>
      <c r="D948" s="459"/>
      <c r="E948" s="460"/>
      <c r="F948" s="928"/>
    </row>
    <row r="949" spans="1:6">
      <c r="A949" s="461" t="s">
        <v>1767</v>
      </c>
      <c r="B949" s="462" t="s">
        <v>537</v>
      </c>
      <c r="C949" s="458">
        <v>12.8</v>
      </c>
      <c r="D949" s="461" t="s">
        <v>135</v>
      </c>
      <c r="E949" s="460"/>
      <c r="F949" s="928">
        <f t="shared" si="143"/>
        <v>0</v>
      </c>
    </row>
    <row r="950" spans="1:6">
      <c r="A950" s="461" t="s">
        <v>1768</v>
      </c>
      <c r="B950" s="462" t="s">
        <v>539</v>
      </c>
      <c r="C950" s="458">
        <v>4</v>
      </c>
      <c r="D950" s="461" t="s">
        <v>529</v>
      </c>
      <c r="E950" s="460"/>
      <c r="F950" s="928">
        <f t="shared" si="143"/>
        <v>0</v>
      </c>
    </row>
    <row r="951" spans="1:6">
      <c r="A951" s="461" t="s">
        <v>1769</v>
      </c>
      <c r="B951" s="462" t="s">
        <v>545</v>
      </c>
      <c r="C951" s="458">
        <v>12.8</v>
      </c>
      <c r="D951" s="459" t="s">
        <v>135</v>
      </c>
      <c r="E951" s="460"/>
      <c r="F951" s="928">
        <f t="shared" si="143"/>
        <v>0</v>
      </c>
    </row>
    <row r="952" spans="1:6" ht="27.6">
      <c r="A952" s="452">
        <v>11.4</v>
      </c>
      <c r="B952" s="453" t="s">
        <v>1797</v>
      </c>
      <c r="C952" s="856"/>
      <c r="D952" s="857"/>
      <c r="E952" s="498"/>
      <c r="F952" s="926">
        <f>SUM(F955:F977)</f>
        <v>0</v>
      </c>
    </row>
    <row r="953" spans="1:6" ht="14.4">
      <c r="A953" s="482"/>
      <c r="B953" s="476" t="s">
        <v>547</v>
      </c>
      <c r="C953" s="458"/>
      <c r="D953" s="459"/>
      <c r="E953" s="460"/>
      <c r="F953" s="913"/>
    </row>
    <row r="954" spans="1:6" ht="41.4">
      <c r="A954" s="474"/>
      <c r="B954" s="465" t="s">
        <v>216</v>
      </c>
      <c r="C954" s="458"/>
      <c r="D954" s="459"/>
      <c r="E954" s="460"/>
      <c r="F954" s="913"/>
    </row>
    <row r="955" spans="1:6" ht="69">
      <c r="A955" s="459" t="s">
        <v>1770</v>
      </c>
      <c r="B955" s="462" t="s">
        <v>1798</v>
      </c>
      <c r="C955" s="458">
        <v>1</v>
      </c>
      <c r="D955" s="461" t="s">
        <v>529</v>
      </c>
      <c r="E955" s="460"/>
      <c r="F955" s="913">
        <f>E955*C955</f>
        <v>0</v>
      </c>
    </row>
    <row r="956" spans="1:6" ht="69">
      <c r="A956" s="459" t="s">
        <v>1771</v>
      </c>
      <c r="B956" s="462" t="s">
        <v>1424</v>
      </c>
      <c r="C956" s="458">
        <v>1</v>
      </c>
      <c r="D956" s="461" t="s">
        <v>529</v>
      </c>
      <c r="E956" s="460"/>
      <c r="F956" s="913">
        <f t="shared" ref="F956:F977" si="144">E956*C956</f>
        <v>0</v>
      </c>
    </row>
    <row r="957" spans="1:6" ht="69">
      <c r="A957" s="459" t="s">
        <v>1772</v>
      </c>
      <c r="B957" s="462" t="s">
        <v>1425</v>
      </c>
      <c r="C957" s="458">
        <v>1</v>
      </c>
      <c r="D957" s="461" t="s">
        <v>529</v>
      </c>
      <c r="E957" s="460"/>
      <c r="F957" s="913">
        <f t="shared" si="144"/>
        <v>0</v>
      </c>
    </row>
    <row r="958" spans="1:6" ht="14.4">
      <c r="A958" s="459"/>
      <c r="B958" s="476" t="s">
        <v>1452</v>
      </c>
      <c r="C958" s="458"/>
      <c r="D958" s="459"/>
      <c r="E958" s="460"/>
      <c r="F958" s="913"/>
    </row>
    <row r="959" spans="1:6" ht="27.6">
      <c r="A959" s="459" t="s">
        <v>1773</v>
      </c>
      <c r="B959" s="462" t="s">
        <v>556</v>
      </c>
      <c r="C959" s="458">
        <v>2</v>
      </c>
      <c r="D959" s="461" t="s">
        <v>529</v>
      </c>
      <c r="E959" s="463"/>
      <c r="F959" s="913">
        <f t="shared" si="144"/>
        <v>0</v>
      </c>
    </row>
    <row r="960" spans="1:6" ht="14.4">
      <c r="A960" s="459"/>
      <c r="B960" s="457" t="s">
        <v>557</v>
      </c>
      <c r="C960" s="458"/>
      <c r="D960" s="459"/>
      <c r="E960" s="460"/>
      <c r="F960" s="913"/>
    </row>
    <row r="961" spans="1:6">
      <c r="A961" s="461"/>
      <c r="B961" s="484" t="s">
        <v>232</v>
      </c>
      <c r="C961" s="458"/>
      <c r="D961" s="459"/>
      <c r="E961" s="460"/>
      <c r="F961" s="913"/>
    </row>
    <row r="962" spans="1:6">
      <c r="A962" s="470"/>
      <c r="B962" s="465" t="s">
        <v>233</v>
      </c>
      <c r="C962" s="458"/>
      <c r="D962" s="461"/>
      <c r="E962" s="460"/>
      <c r="F962" s="913"/>
    </row>
    <row r="963" spans="1:6">
      <c r="A963" s="459" t="s">
        <v>1812</v>
      </c>
      <c r="B963" s="462" t="s">
        <v>1799</v>
      </c>
      <c r="C963" s="472">
        <v>18.98</v>
      </c>
      <c r="D963" s="461" t="s">
        <v>424</v>
      </c>
      <c r="E963" s="463"/>
      <c r="F963" s="913">
        <f t="shared" si="144"/>
        <v>0</v>
      </c>
    </row>
    <row r="964" spans="1:6">
      <c r="A964" s="459"/>
      <c r="B964" s="484" t="s">
        <v>242</v>
      </c>
      <c r="C964" s="458"/>
      <c r="D964" s="461"/>
      <c r="E964" s="460"/>
      <c r="F964" s="913"/>
    </row>
    <row r="965" spans="1:6" ht="27.6">
      <c r="A965" s="461"/>
      <c r="B965" s="465" t="s">
        <v>560</v>
      </c>
      <c r="C965" s="458"/>
      <c r="D965" s="461"/>
      <c r="E965" s="460"/>
      <c r="F965" s="913"/>
    </row>
    <row r="966" spans="1:6">
      <c r="A966" s="459" t="s">
        <v>1813</v>
      </c>
      <c r="B966" s="462" t="s">
        <v>562</v>
      </c>
      <c r="C966" s="458">
        <v>47.897000000000006</v>
      </c>
      <c r="D966" s="461" t="s">
        <v>424</v>
      </c>
      <c r="E966" s="463"/>
      <c r="F966" s="913">
        <f t="shared" si="144"/>
        <v>0</v>
      </c>
    </row>
    <row r="967" spans="1:6">
      <c r="A967" s="459" t="s">
        <v>1814</v>
      </c>
      <c r="B967" s="462" t="s">
        <v>564</v>
      </c>
      <c r="C967" s="458">
        <v>37.114500000000007</v>
      </c>
      <c r="D967" s="461" t="s">
        <v>424</v>
      </c>
      <c r="E967" s="463"/>
      <c r="F967" s="913">
        <f t="shared" si="144"/>
        <v>0</v>
      </c>
    </row>
    <row r="968" spans="1:6">
      <c r="A968" s="459" t="s">
        <v>1815</v>
      </c>
      <c r="B968" s="462" t="s">
        <v>1800</v>
      </c>
      <c r="C968" s="458">
        <v>12.8</v>
      </c>
      <c r="D968" s="461" t="s">
        <v>135</v>
      </c>
      <c r="E968" s="463"/>
      <c r="F968" s="913">
        <f t="shared" si="144"/>
        <v>0</v>
      </c>
    </row>
    <row r="969" spans="1:6" ht="14.4">
      <c r="A969" s="459"/>
      <c r="B969" s="457" t="s">
        <v>567</v>
      </c>
      <c r="C969" s="458"/>
      <c r="D969" s="459"/>
      <c r="E969" s="460"/>
      <c r="F969" s="913"/>
    </row>
    <row r="970" spans="1:6">
      <c r="A970" s="459" t="s">
        <v>1816</v>
      </c>
      <c r="B970" s="462" t="s">
        <v>569</v>
      </c>
      <c r="C970" s="472">
        <v>1</v>
      </c>
      <c r="D970" s="459" t="s">
        <v>529</v>
      </c>
      <c r="E970" s="460"/>
      <c r="F970" s="913">
        <f t="shared" si="144"/>
        <v>0</v>
      </c>
    </row>
    <row r="971" spans="1:6" ht="14.4">
      <c r="A971" s="459"/>
      <c r="B971" s="476" t="s">
        <v>570</v>
      </c>
      <c r="C971" s="458"/>
      <c r="D971" s="459"/>
      <c r="E971" s="460"/>
      <c r="F971" s="913"/>
    </row>
    <row r="972" spans="1:6" ht="27.6">
      <c r="A972" s="459" t="s">
        <v>1817</v>
      </c>
      <c r="B972" s="462" t="s">
        <v>572</v>
      </c>
      <c r="C972" s="458">
        <v>1</v>
      </c>
      <c r="D972" s="459" t="s">
        <v>529</v>
      </c>
      <c r="E972" s="460"/>
      <c r="F972" s="913">
        <f t="shared" si="144"/>
        <v>0</v>
      </c>
    </row>
    <row r="973" spans="1:6" ht="27.6">
      <c r="A973" s="459" t="s">
        <v>1818</v>
      </c>
      <c r="B973" s="462" t="s">
        <v>1801</v>
      </c>
      <c r="C973" s="458">
        <v>1</v>
      </c>
      <c r="D973" s="459" t="s">
        <v>209</v>
      </c>
      <c r="E973" s="485"/>
      <c r="F973" s="913">
        <f t="shared" si="144"/>
        <v>0</v>
      </c>
    </row>
    <row r="974" spans="1:6" ht="27.6">
      <c r="A974" s="459" t="s">
        <v>1819</v>
      </c>
      <c r="B974" s="462" t="s">
        <v>574</v>
      </c>
      <c r="C974" s="458">
        <v>1</v>
      </c>
      <c r="D974" s="459" t="s">
        <v>209</v>
      </c>
      <c r="E974" s="485"/>
      <c r="F974" s="913">
        <f t="shared" si="144"/>
        <v>0</v>
      </c>
    </row>
    <row r="975" spans="1:6" ht="87.6" customHeight="1">
      <c r="A975" s="459" t="s">
        <v>1820</v>
      </c>
      <c r="B975" s="462" t="s">
        <v>576</v>
      </c>
      <c r="C975" s="458">
        <v>2</v>
      </c>
      <c r="D975" s="459" t="s">
        <v>529</v>
      </c>
      <c r="E975" s="460"/>
      <c r="F975" s="913">
        <f t="shared" si="144"/>
        <v>0</v>
      </c>
    </row>
    <row r="976" spans="1:6">
      <c r="A976" s="459" t="s">
        <v>1821</v>
      </c>
      <c r="B976" s="486" t="s">
        <v>1132</v>
      </c>
      <c r="C976" s="458">
        <v>17.14</v>
      </c>
      <c r="D976" s="459" t="s">
        <v>1802</v>
      </c>
      <c r="E976" s="460"/>
      <c r="F976" s="913">
        <f t="shared" si="144"/>
        <v>0</v>
      </c>
    </row>
    <row r="977" spans="1:7">
      <c r="A977" s="459" t="s">
        <v>1822</v>
      </c>
      <c r="B977" s="486" t="s">
        <v>581</v>
      </c>
      <c r="C977" s="458">
        <v>1</v>
      </c>
      <c r="D977" s="459" t="s">
        <v>582</v>
      </c>
      <c r="E977" s="460"/>
      <c r="F977" s="913">
        <f t="shared" si="144"/>
        <v>0</v>
      </c>
      <c r="G977" s="946" t="s">
        <v>1081</v>
      </c>
    </row>
    <row r="978" spans="1:7" ht="27.6">
      <c r="A978" s="612" t="s">
        <v>1834</v>
      </c>
      <c r="B978" s="589" t="s">
        <v>1833</v>
      </c>
      <c r="C978" s="704"/>
      <c r="D978" s="705"/>
      <c r="E978" s="530"/>
      <c r="F978" s="886">
        <f>SUM(F979:F1094)/2</f>
        <v>0</v>
      </c>
      <c r="G978" s="947"/>
    </row>
    <row r="979" spans="1:7" ht="27.6">
      <c r="A979" s="452">
        <v>12.1</v>
      </c>
      <c r="B979" s="453" t="s">
        <v>1823</v>
      </c>
      <c r="C979" s="454"/>
      <c r="D979" s="455"/>
      <c r="E979" s="456"/>
      <c r="F979" s="926">
        <f>SUM(F981:F1031)</f>
        <v>0</v>
      </c>
      <c r="G979" s="947"/>
    </row>
    <row r="980" spans="1:7" ht="14.4">
      <c r="A980" s="464"/>
      <c r="B980" s="457" t="s">
        <v>421</v>
      </c>
      <c r="C980" s="458"/>
      <c r="D980" s="459"/>
      <c r="E980" s="460"/>
      <c r="F980" s="913"/>
      <c r="G980" s="947"/>
    </row>
    <row r="981" spans="1:7">
      <c r="A981" s="461" t="s">
        <v>1835</v>
      </c>
      <c r="B981" s="462" t="s">
        <v>423</v>
      </c>
      <c r="C981" s="458">
        <v>243.65250000000003</v>
      </c>
      <c r="D981" s="461" t="s">
        <v>424</v>
      </c>
      <c r="E981" s="539"/>
      <c r="F981" s="913">
        <f>E981*C981</f>
        <v>0</v>
      </c>
      <c r="G981" s="947"/>
    </row>
    <row r="982" spans="1:7" ht="27.6">
      <c r="A982" s="461" t="s">
        <v>1836</v>
      </c>
      <c r="B982" s="462" t="s">
        <v>426</v>
      </c>
      <c r="C982" s="458">
        <v>243.65250000000003</v>
      </c>
      <c r="D982" s="461" t="s">
        <v>424</v>
      </c>
      <c r="E982" s="539"/>
      <c r="F982" s="913">
        <f t="shared" ref="F982:F1031" si="145">E982*C982</f>
        <v>0</v>
      </c>
      <c r="G982" s="947"/>
    </row>
    <row r="983" spans="1:7" ht="27.6">
      <c r="A983" s="461" t="s">
        <v>1837</v>
      </c>
      <c r="B983" s="462" t="s">
        <v>428</v>
      </c>
      <c r="C983" s="458">
        <v>17.28</v>
      </c>
      <c r="D983" s="461" t="s">
        <v>429</v>
      </c>
      <c r="E983" s="539"/>
      <c r="F983" s="913">
        <f t="shared" si="145"/>
        <v>0</v>
      </c>
      <c r="G983" s="450"/>
    </row>
    <row r="984" spans="1:7" ht="14.4">
      <c r="A984" s="461" t="s">
        <v>1838</v>
      </c>
      <c r="B984" s="462" t="s">
        <v>1824</v>
      </c>
      <c r="C984" s="458">
        <v>16.128</v>
      </c>
      <c r="D984" s="461" t="s">
        <v>429</v>
      </c>
      <c r="E984" s="539"/>
      <c r="F984" s="913">
        <f t="shared" si="145"/>
        <v>0</v>
      </c>
      <c r="G984" s="450"/>
    </row>
    <row r="985" spans="1:7" ht="27.6">
      <c r="A985" s="461" t="s">
        <v>1839</v>
      </c>
      <c r="B985" s="462" t="s">
        <v>433</v>
      </c>
      <c r="C985" s="458">
        <v>9.620000000000001</v>
      </c>
      <c r="D985" s="461" t="s">
        <v>429</v>
      </c>
      <c r="E985" s="539"/>
      <c r="F985" s="913">
        <f t="shared" si="145"/>
        <v>0</v>
      </c>
      <c r="G985" s="450"/>
    </row>
    <row r="986" spans="1:7" ht="14.4">
      <c r="A986" s="461" t="s">
        <v>1840</v>
      </c>
      <c r="B986" s="462" t="s">
        <v>435</v>
      </c>
      <c r="C986" s="458">
        <v>3.4280000000000004</v>
      </c>
      <c r="D986" s="461" t="s">
        <v>429</v>
      </c>
      <c r="E986" s="539"/>
      <c r="F986" s="913">
        <f t="shared" si="145"/>
        <v>0</v>
      </c>
      <c r="G986" s="450"/>
    </row>
    <row r="987" spans="1:7" ht="16.5" customHeight="1">
      <c r="A987" s="464"/>
      <c r="B987" s="457" t="s">
        <v>436</v>
      </c>
      <c r="C987" s="458"/>
      <c r="D987" s="459"/>
      <c r="E987" s="539"/>
      <c r="F987" s="913"/>
    </row>
    <row r="988" spans="1:7">
      <c r="A988" s="461" t="s">
        <v>1841</v>
      </c>
      <c r="B988" s="462" t="s">
        <v>89</v>
      </c>
      <c r="C988" s="458">
        <v>43.225000000000001</v>
      </c>
      <c r="D988" s="461" t="s">
        <v>429</v>
      </c>
      <c r="E988" s="463"/>
      <c r="F988" s="913">
        <f t="shared" si="145"/>
        <v>0</v>
      </c>
    </row>
    <row r="989" spans="1:7" ht="14.4">
      <c r="A989" s="464"/>
      <c r="B989" s="457" t="s">
        <v>438</v>
      </c>
      <c r="C989" s="458"/>
      <c r="D989" s="459"/>
      <c r="E989" s="463"/>
      <c r="F989" s="913"/>
    </row>
    <row r="990" spans="1:7" ht="27.6">
      <c r="A990" s="461" t="s">
        <v>1842</v>
      </c>
      <c r="B990" s="462" t="s">
        <v>1009</v>
      </c>
      <c r="C990" s="458">
        <v>3.7740000000000005</v>
      </c>
      <c r="D990" s="461" t="s">
        <v>429</v>
      </c>
      <c r="E990" s="539"/>
      <c r="F990" s="913">
        <f t="shared" si="145"/>
        <v>0</v>
      </c>
    </row>
    <row r="991" spans="1:7">
      <c r="A991" s="461" t="s">
        <v>1843</v>
      </c>
      <c r="B991" s="462" t="s">
        <v>442</v>
      </c>
      <c r="C991" s="458">
        <v>8.7287999999999997</v>
      </c>
      <c r="D991" s="461" t="s">
        <v>429</v>
      </c>
      <c r="E991" s="542"/>
      <c r="F991" s="913">
        <f t="shared" si="145"/>
        <v>0</v>
      </c>
    </row>
    <row r="992" spans="1:7" ht="14.4">
      <c r="A992" s="464"/>
      <c r="B992" s="457" t="s">
        <v>97</v>
      </c>
      <c r="C992" s="458"/>
      <c r="D992" s="459"/>
      <c r="E992" s="460"/>
      <c r="F992" s="913"/>
    </row>
    <row r="993" spans="1:6" ht="27.6">
      <c r="A993" s="461" t="s">
        <v>1844</v>
      </c>
      <c r="B993" s="462" t="s">
        <v>444</v>
      </c>
      <c r="C993" s="458">
        <v>26.247499999999999</v>
      </c>
      <c r="D993" s="461" t="s">
        <v>424</v>
      </c>
      <c r="E993" s="463"/>
      <c r="F993" s="913">
        <f t="shared" si="145"/>
        <v>0</v>
      </c>
    </row>
    <row r="994" spans="1:6">
      <c r="A994" s="461" t="s">
        <v>1845</v>
      </c>
      <c r="B994" s="462" t="s">
        <v>1825</v>
      </c>
      <c r="C994" s="458">
        <v>13.712000000000002</v>
      </c>
      <c r="D994" s="461" t="s">
        <v>424</v>
      </c>
      <c r="E994" s="463"/>
      <c r="F994" s="913">
        <f t="shared" si="145"/>
        <v>0</v>
      </c>
    </row>
    <row r="995" spans="1:6" ht="14.4">
      <c r="A995" s="461"/>
      <c r="B995" s="457" t="s">
        <v>105</v>
      </c>
      <c r="C995" s="458"/>
      <c r="D995" s="459"/>
      <c r="E995" s="460"/>
      <c r="F995" s="913"/>
    </row>
    <row r="996" spans="1:6">
      <c r="A996" s="464"/>
      <c r="B996" s="465" t="s">
        <v>445</v>
      </c>
      <c r="C996" s="458"/>
      <c r="D996" s="459"/>
      <c r="E996" s="460"/>
      <c r="F996" s="913"/>
    </row>
    <row r="997" spans="1:6">
      <c r="A997" s="461" t="s">
        <v>1846</v>
      </c>
      <c r="B997" s="462" t="s">
        <v>447</v>
      </c>
      <c r="C997" s="458">
        <v>0.91749999999999998</v>
      </c>
      <c r="D997" s="461" t="s">
        <v>429</v>
      </c>
      <c r="E997" s="539"/>
      <c r="F997" s="913">
        <f t="shared" si="145"/>
        <v>0</v>
      </c>
    </row>
    <row r="998" spans="1:6">
      <c r="A998" s="461" t="s">
        <v>1847</v>
      </c>
      <c r="B998" s="462" t="s">
        <v>449</v>
      </c>
      <c r="C998" s="458">
        <v>0.49</v>
      </c>
      <c r="D998" s="461" t="s">
        <v>429</v>
      </c>
      <c r="E998" s="539"/>
      <c r="F998" s="913">
        <f t="shared" si="145"/>
        <v>0</v>
      </c>
    </row>
    <row r="999" spans="1:6">
      <c r="A999" s="461" t="s">
        <v>1848</v>
      </c>
      <c r="B999" s="462" t="s">
        <v>451</v>
      </c>
      <c r="C999" s="458">
        <v>0.6856000000000001</v>
      </c>
      <c r="D999" s="461" t="s">
        <v>429</v>
      </c>
      <c r="E999" s="539"/>
      <c r="F999" s="913">
        <f t="shared" si="145"/>
        <v>0</v>
      </c>
    </row>
    <row r="1000" spans="1:6">
      <c r="A1000" s="464"/>
      <c r="B1000" s="465" t="s">
        <v>452</v>
      </c>
      <c r="C1000" s="458"/>
      <c r="D1000" s="459"/>
      <c r="E1000" s="460"/>
      <c r="F1000" s="913"/>
    </row>
    <row r="1001" spans="1:6">
      <c r="A1001" s="461" t="s">
        <v>1849</v>
      </c>
      <c r="B1001" s="462" t="s">
        <v>454</v>
      </c>
      <c r="C1001" s="458">
        <v>4.9474999999999998</v>
      </c>
      <c r="D1001" s="461" t="s">
        <v>429</v>
      </c>
      <c r="E1001" s="539"/>
      <c r="F1001" s="913">
        <f t="shared" si="145"/>
        <v>0</v>
      </c>
    </row>
    <row r="1002" spans="1:6">
      <c r="A1002" s="461" t="s">
        <v>1850</v>
      </c>
      <c r="B1002" s="462" t="s">
        <v>456</v>
      </c>
      <c r="C1002" s="458">
        <v>0.84480000000000011</v>
      </c>
      <c r="D1002" s="461" t="s">
        <v>429</v>
      </c>
      <c r="E1002" s="539"/>
      <c r="F1002" s="913">
        <f t="shared" si="145"/>
        <v>0</v>
      </c>
    </row>
    <row r="1003" spans="1:6">
      <c r="A1003" s="461" t="s">
        <v>1851</v>
      </c>
      <c r="B1003" s="462" t="s">
        <v>458</v>
      </c>
      <c r="C1003" s="458">
        <v>2.4500000000000002</v>
      </c>
      <c r="D1003" s="461" t="s">
        <v>429</v>
      </c>
      <c r="E1003" s="539"/>
      <c r="F1003" s="913">
        <f t="shared" si="145"/>
        <v>0</v>
      </c>
    </row>
    <row r="1004" spans="1:6">
      <c r="A1004" s="461" t="s">
        <v>1852</v>
      </c>
      <c r="B1004" s="462" t="s">
        <v>460</v>
      </c>
      <c r="C1004" s="458">
        <v>0.62549999999999994</v>
      </c>
      <c r="D1004" s="461" t="s">
        <v>429</v>
      </c>
      <c r="E1004" s="539"/>
      <c r="F1004" s="913">
        <f t="shared" si="145"/>
        <v>0</v>
      </c>
    </row>
    <row r="1005" spans="1:6">
      <c r="A1005" s="461" t="s">
        <v>1853</v>
      </c>
      <c r="B1005" s="462" t="s">
        <v>462</v>
      </c>
      <c r="C1005" s="458">
        <v>4.7779999999999996</v>
      </c>
      <c r="D1005" s="461" t="s">
        <v>429</v>
      </c>
      <c r="E1005" s="539"/>
      <c r="F1005" s="913">
        <f t="shared" si="145"/>
        <v>0</v>
      </c>
    </row>
    <row r="1006" spans="1:6">
      <c r="A1006" s="461" t="s">
        <v>1854</v>
      </c>
      <c r="B1006" s="462" t="s">
        <v>464</v>
      </c>
      <c r="C1006" s="458">
        <v>2.3130000000000002</v>
      </c>
      <c r="D1006" s="461" t="s">
        <v>429</v>
      </c>
      <c r="E1006" s="539"/>
      <c r="F1006" s="913">
        <f t="shared" si="145"/>
        <v>0</v>
      </c>
    </row>
    <row r="1007" spans="1:6">
      <c r="A1007" s="461" t="s">
        <v>1855</v>
      </c>
      <c r="B1007" s="462" t="s">
        <v>466</v>
      </c>
      <c r="C1007" s="458">
        <v>1.3712000000000002</v>
      </c>
      <c r="D1007" s="461" t="s">
        <v>429</v>
      </c>
      <c r="E1007" s="539"/>
      <c r="F1007" s="913">
        <f t="shared" si="145"/>
        <v>0</v>
      </c>
    </row>
    <row r="1008" spans="1:6" ht="14.4">
      <c r="A1008" s="464"/>
      <c r="B1008" s="457" t="s">
        <v>469</v>
      </c>
      <c r="C1008" s="458"/>
      <c r="D1008" s="459"/>
      <c r="E1008" s="460"/>
      <c r="F1008" s="913"/>
    </row>
    <row r="1009" spans="1:6" ht="27.6">
      <c r="A1009" s="459"/>
      <c r="B1009" s="465" t="s">
        <v>155</v>
      </c>
      <c r="C1009" s="458"/>
      <c r="D1009" s="459"/>
      <c r="E1009" s="460"/>
      <c r="F1009" s="913"/>
    </row>
    <row r="1010" spans="1:6">
      <c r="A1010" s="461" t="s">
        <v>1856</v>
      </c>
      <c r="B1010" s="462" t="s">
        <v>471</v>
      </c>
      <c r="C1010" s="458">
        <v>125.34851000000002</v>
      </c>
      <c r="D1010" s="459" t="s">
        <v>122</v>
      </c>
      <c r="E1010" s="542"/>
      <c r="F1010" s="913">
        <f t="shared" si="145"/>
        <v>0</v>
      </c>
    </row>
    <row r="1011" spans="1:6">
      <c r="A1011" s="461" t="s">
        <v>1857</v>
      </c>
      <c r="B1011" s="466" t="s">
        <v>473</v>
      </c>
      <c r="C1011" s="467">
        <v>340.25884099999996</v>
      </c>
      <c r="D1011" s="468" t="s">
        <v>122</v>
      </c>
      <c r="E1011" s="548"/>
      <c r="F1011" s="913">
        <f t="shared" si="145"/>
        <v>0</v>
      </c>
    </row>
    <row r="1012" spans="1:6">
      <c r="A1012" s="461" t="s">
        <v>1858</v>
      </c>
      <c r="B1012" s="462" t="s">
        <v>475</v>
      </c>
      <c r="C1012" s="458">
        <v>450.28703999999999</v>
      </c>
      <c r="D1012" s="459" t="s">
        <v>122</v>
      </c>
      <c r="E1012" s="549"/>
      <c r="F1012" s="913">
        <f t="shared" si="145"/>
        <v>0</v>
      </c>
    </row>
    <row r="1013" spans="1:6">
      <c r="A1013" s="461" t="s">
        <v>1859</v>
      </c>
      <c r="B1013" s="462" t="s">
        <v>477</v>
      </c>
      <c r="C1013" s="458">
        <v>209.98200000000003</v>
      </c>
      <c r="D1013" s="459" t="s">
        <v>122</v>
      </c>
      <c r="E1013" s="549"/>
      <c r="F1013" s="913">
        <f t="shared" si="145"/>
        <v>0</v>
      </c>
    </row>
    <row r="1014" spans="1:6" ht="27.6">
      <c r="A1014" s="464"/>
      <c r="B1014" s="465" t="s">
        <v>1826</v>
      </c>
      <c r="C1014" s="458"/>
      <c r="D1014" s="459"/>
      <c r="E1014" s="460"/>
      <c r="F1014" s="913"/>
    </row>
    <row r="1015" spans="1:6">
      <c r="A1015" s="461" t="s">
        <v>1860</v>
      </c>
      <c r="B1015" s="462" t="s">
        <v>1827</v>
      </c>
      <c r="C1015" s="458">
        <v>13.712000000000002</v>
      </c>
      <c r="D1015" s="461" t="s">
        <v>424</v>
      </c>
      <c r="E1015" s="463"/>
      <c r="F1015" s="913">
        <f t="shared" si="145"/>
        <v>0</v>
      </c>
    </row>
    <row r="1016" spans="1:6" ht="14.4">
      <c r="A1016" s="464"/>
      <c r="B1016" s="457" t="s">
        <v>481</v>
      </c>
      <c r="C1016" s="458"/>
      <c r="D1016" s="459"/>
      <c r="E1016" s="460"/>
      <c r="F1016" s="913"/>
    </row>
    <row r="1017" spans="1:6">
      <c r="A1017" s="461" t="s">
        <v>1861</v>
      </c>
      <c r="B1017" s="462" t="s">
        <v>483</v>
      </c>
      <c r="C1017" s="458">
        <v>8.4480000000000004</v>
      </c>
      <c r="D1017" s="461" t="s">
        <v>424</v>
      </c>
      <c r="E1017" s="463"/>
      <c r="F1017" s="913">
        <f t="shared" si="145"/>
        <v>0</v>
      </c>
    </row>
    <row r="1018" spans="1:6">
      <c r="A1018" s="461" t="s">
        <v>1862</v>
      </c>
      <c r="B1018" s="462" t="s">
        <v>485</v>
      </c>
      <c r="C1018" s="458">
        <v>14.475</v>
      </c>
      <c r="D1018" s="461" t="s">
        <v>424</v>
      </c>
      <c r="E1018" s="463"/>
      <c r="F1018" s="913">
        <f t="shared" si="145"/>
        <v>0</v>
      </c>
    </row>
    <row r="1019" spans="1:6">
      <c r="A1019" s="461" t="s">
        <v>1863</v>
      </c>
      <c r="B1019" s="462" t="s">
        <v>487</v>
      </c>
      <c r="C1019" s="458">
        <v>23.13</v>
      </c>
      <c r="D1019" s="461" t="s">
        <v>424</v>
      </c>
      <c r="E1019" s="463"/>
      <c r="F1019" s="913">
        <f t="shared" si="145"/>
        <v>0</v>
      </c>
    </row>
    <row r="1020" spans="1:6">
      <c r="A1020" s="461" t="s">
        <v>1864</v>
      </c>
      <c r="B1020" s="462" t="s">
        <v>489</v>
      </c>
      <c r="C1020" s="458">
        <v>2.5710000000000002</v>
      </c>
      <c r="D1020" s="461" t="s">
        <v>424</v>
      </c>
      <c r="E1020" s="463"/>
      <c r="F1020" s="913">
        <f t="shared" si="145"/>
        <v>0</v>
      </c>
    </row>
    <row r="1021" spans="1:6">
      <c r="A1021" s="464"/>
      <c r="B1021" s="469" t="s">
        <v>490</v>
      </c>
      <c r="C1021" s="458"/>
      <c r="D1021" s="459"/>
      <c r="E1021" s="463"/>
      <c r="F1021" s="913"/>
    </row>
    <row r="1022" spans="1:6" ht="41.4">
      <c r="A1022" s="470"/>
      <c r="B1022" s="465" t="s">
        <v>374</v>
      </c>
      <c r="C1022" s="458"/>
      <c r="D1022" s="459"/>
      <c r="E1022" s="460"/>
      <c r="F1022" s="913"/>
    </row>
    <row r="1023" spans="1:6">
      <c r="A1023" s="461" t="s">
        <v>1865</v>
      </c>
      <c r="B1023" s="462" t="s">
        <v>491</v>
      </c>
      <c r="C1023" s="458">
        <v>43.470000000000006</v>
      </c>
      <c r="D1023" s="461" t="s">
        <v>424</v>
      </c>
      <c r="E1023" s="463"/>
      <c r="F1023" s="913">
        <f t="shared" si="145"/>
        <v>0</v>
      </c>
    </row>
    <row r="1024" spans="1:6">
      <c r="A1024" s="461" t="s">
        <v>1866</v>
      </c>
      <c r="B1024" s="462" t="s">
        <v>1828</v>
      </c>
      <c r="C1024" s="458">
        <v>16.46</v>
      </c>
      <c r="D1024" s="461" t="s">
        <v>424</v>
      </c>
      <c r="E1024" s="463"/>
      <c r="F1024" s="913">
        <f t="shared" si="145"/>
        <v>0</v>
      </c>
    </row>
    <row r="1025" spans="1:6" ht="14.4">
      <c r="A1025" s="464"/>
      <c r="B1025" s="457" t="s">
        <v>494</v>
      </c>
      <c r="C1025" s="458"/>
      <c r="D1025" s="459"/>
      <c r="E1025" s="460"/>
      <c r="F1025" s="913"/>
    </row>
    <row r="1026" spans="1:6" ht="27.6">
      <c r="A1026" s="461" t="s">
        <v>1867</v>
      </c>
      <c r="B1026" s="462" t="s">
        <v>496</v>
      </c>
      <c r="C1026" s="458">
        <v>26.950000000000003</v>
      </c>
      <c r="D1026" s="461" t="s">
        <v>135</v>
      </c>
      <c r="E1026" s="463"/>
      <c r="F1026" s="913">
        <f t="shared" si="145"/>
        <v>0</v>
      </c>
    </row>
    <row r="1027" spans="1:6" ht="14.4">
      <c r="A1027" s="464"/>
      <c r="B1027" s="457" t="s">
        <v>497</v>
      </c>
      <c r="C1027" s="458"/>
      <c r="D1027" s="459"/>
      <c r="E1027" s="460"/>
      <c r="F1027" s="913"/>
    </row>
    <row r="1028" spans="1:6">
      <c r="A1028" s="461" t="s">
        <v>1868</v>
      </c>
      <c r="B1028" s="462" t="s">
        <v>1348</v>
      </c>
      <c r="C1028" s="458">
        <v>54.775000000000006</v>
      </c>
      <c r="D1028" s="461" t="s">
        <v>424</v>
      </c>
      <c r="E1028" s="463"/>
      <c r="F1028" s="913">
        <f t="shared" si="145"/>
        <v>0</v>
      </c>
    </row>
    <row r="1029" spans="1:6" ht="14.4">
      <c r="A1029" s="464"/>
      <c r="B1029" s="471" t="s">
        <v>504</v>
      </c>
      <c r="C1029" s="458"/>
      <c r="D1029" s="459"/>
      <c r="E1029" s="463"/>
      <c r="F1029" s="913"/>
    </row>
    <row r="1030" spans="1:6">
      <c r="A1030" s="461" t="s">
        <v>1869</v>
      </c>
      <c r="B1030" s="462" t="s">
        <v>506</v>
      </c>
      <c r="C1030" s="458">
        <v>2</v>
      </c>
      <c r="D1030" s="461" t="s">
        <v>187</v>
      </c>
      <c r="E1030" s="463"/>
      <c r="F1030" s="913">
        <f t="shared" si="145"/>
        <v>0</v>
      </c>
    </row>
    <row r="1031" spans="1:6">
      <c r="A1031" s="461" t="s">
        <v>1870</v>
      </c>
      <c r="B1031" s="462" t="s">
        <v>508</v>
      </c>
      <c r="C1031" s="472">
        <v>1</v>
      </c>
      <c r="D1031" s="461" t="s">
        <v>187</v>
      </c>
      <c r="E1031" s="463"/>
      <c r="F1031" s="913">
        <f t="shared" si="145"/>
        <v>0</v>
      </c>
    </row>
    <row r="1032" spans="1:6" ht="27.6">
      <c r="A1032" s="452">
        <v>12.2</v>
      </c>
      <c r="B1032" s="453" t="s">
        <v>1829</v>
      </c>
      <c r="C1032" s="454"/>
      <c r="D1032" s="455"/>
      <c r="E1032" s="456"/>
      <c r="F1032" s="926">
        <f>SUM(F1035:F1048)</f>
        <v>0</v>
      </c>
    </row>
    <row r="1033" spans="1:6" ht="14.4">
      <c r="A1033" s="473"/>
      <c r="B1033" s="457" t="s">
        <v>148</v>
      </c>
      <c r="C1033" s="458"/>
      <c r="D1033" s="459"/>
      <c r="E1033" s="460"/>
      <c r="F1033" s="913"/>
    </row>
    <row r="1034" spans="1:6">
      <c r="A1034" s="473"/>
      <c r="B1034" s="465" t="s">
        <v>510</v>
      </c>
      <c r="C1034" s="458"/>
      <c r="D1034" s="459"/>
      <c r="E1034" s="460"/>
      <c r="F1034" s="913"/>
    </row>
    <row r="1035" spans="1:6">
      <c r="A1035" s="461" t="s">
        <v>1871</v>
      </c>
      <c r="B1035" s="462" t="s">
        <v>512</v>
      </c>
      <c r="C1035" s="458">
        <v>2.4645000000000006</v>
      </c>
      <c r="D1035" s="461" t="s">
        <v>429</v>
      </c>
      <c r="E1035" s="463"/>
      <c r="F1035" s="913">
        <f>E1035*C1035</f>
        <v>0</v>
      </c>
    </row>
    <row r="1036" spans="1:6">
      <c r="A1036" s="461" t="s">
        <v>1872</v>
      </c>
      <c r="B1036" s="462" t="s">
        <v>514</v>
      </c>
      <c r="C1036" s="458">
        <v>0.56182499999999991</v>
      </c>
      <c r="D1036" s="461" t="s">
        <v>429</v>
      </c>
      <c r="E1036" s="463"/>
      <c r="F1036" s="913">
        <f t="shared" ref="F1036:F1048" si="146">E1036*C1036</f>
        <v>0</v>
      </c>
    </row>
    <row r="1037" spans="1:6" ht="14.4">
      <c r="A1037" s="464"/>
      <c r="B1037" s="457" t="s">
        <v>154</v>
      </c>
      <c r="C1037" s="458"/>
      <c r="D1037" s="459"/>
      <c r="E1037" s="460"/>
      <c r="F1037" s="913"/>
    </row>
    <row r="1038" spans="1:6" ht="27.6">
      <c r="A1038" s="474"/>
      <c r="B1038" s="465" t="s">
        <v>155</v>
      </c>
      <c r="C1038" s="458"/>
      <c r="D1038" s="459"/>
      <c r="E1038" s="460"/>
      <c r="F1038" s="913"/>
    </row>
    <row r="1039" spans="1:6">
      <c r="A1039" s="461" t="s">
        <v>1873</v>
      </c>
      <c r="B1039" s="462" t="s">
        <v>471</v>
      </c>
      <c r="C1039" s="458">
        <v>101.191495</v>
      </c>
      <c r="D1039" s="459" t="s">
        <v>122</v>
      </c>
      <c r="E1039" s="463"/>
      <c r="F1039" s="913">
        <f t="shared" si="146"/>
        <v>0</v>
      </c>
    </row>
    <row r="1040" spans="1:6">
      <c r="A1040" s="461" t="s">
        <v>1874</v>
      </c>
      <c r="B1040" s="462" t="s">
        <v>475</v>
      </c>
      <c r="C1040" s="458">
        <v>295.99703999999997</v>
      </c>
      <c r="D1040" s="459" t="s">
        <v>122</v>
      </c>
      <c r="E1040" s="475"/>
      <c r="F1040" s="913">
        <f t="shared" si="146"/>
        <v>0</v>
      </c>
    </row>
    <row r="1041" spans="1:6" ht="14.4">
      <c r="A1041" s="464"/>
      <c r="B1041" s="457" t="s">
        <v>160</v>
      </c>
      <c r="C1041" s="458"/>
      <c r="D1041" s="459"/>
      <c r="E1041" s="460"/>
      <c r="F1041" s="913"/>
    </row>
    <row r="1042" spans="1:6">
      <c r="A1042" s="473"/>
      <c r="B1042" s="465" t="s">
        <v>161</v>
      </c>
      <c r="C1042" s="458"/>
      <c r="D1042" s="459"/>
      <c r="E1042" s="460"/>
      <c r="F1042" s="913"/>
    </row>
    <row r="1043" spans="1:6">
      <c r="A1043" s="461" t="s">
        <v>1875</v>
      </c>
      <c r="B1043" s="462" t="s">
        <v>163</v>
      </c>
      <c r="C1043" s="458">
        <v>26.984999999999999</v>
      </c>
      <c r="D1043" s="461" t="s">
        <v>424</v>
      </c>
      <c r="E1043" s="463"/>
      <c r="F1043" s="913">
        <f t="shared" si="146"/>
        <v>0</v>
      </c>
    </row>
    <row r="1044" spans="1:6">
      <c r="A1044" s="461" t="s">
        <v>1876</v>
      </c>
      <c r="B1044" s="462" t="s">
        <v>153</v>
      </c>
      <c r="C1044" s="458">
        <v>14.981999999999999</v>
      </c>
      <c r="D1044" s="461" t="s">
        <v>424</v>
      </c>
      <c r="E1044" s="463"/>
      <c r="F1044" s="913">
        <f t="shared" si="146"/>
        <v>0</v>
      </c>
    </row>
    <row r="1045" spans="1:6" ht="14.4">
      <c r="A1045" s="464"/>
      <c r="B1045" s="476" t="s">
        <v>519</v>
      </c>
      <c r="C1045" s="458"/>
      <c r="D1045" s="459"/>
      <c r="E1045" s="460"/>
      <c r="F1045" s="913"/>
    </row>
    <row r="1046" spans="1:6" ht="41.4">
      <c r="A1046" s="473"/>
      <c r="B1046" s="465" t="s">
        <v>374</v>
      </c>
      <c r="C1046" s="458"/>
      <c r="D1046" s="459"/>
      <c r="E1046" s="460"/>
      <c r="F1046" s="913"/>
    </row>
    <row r="1047" spans="1:6">
      <c r="A1047" s="461" t="s">
        <v>1877</v>
      </c>
      <c r="B1047" s="462" t="s">
        <v>1830</v>
      </c>
      <c r="C1047" s="458">
        <v>67.228688500000004</v>
      </c>
      <c r="D1047" s="461" t="s">
        <v>424</v>
      </c>
      <c r="E1047" s="463"/>
      <c r="F1047" s="913">
        <f t="shared" si="146"/>
        <v>0</v>
      </c>
    </row>
    <row r="1048" spans="1:6">
      <c r="A1048" s="461" t="s">
        <v>1878</v>
      </c>
      <c r="B1048" s="477" t="s">
        <v>1349</v>
      </c>
      <c r="C1048" s="458">
        <v>2.8800000000000003</v>
      </c>
      <c r="D1048" s="461" t="s">
        <v>424</v>
      </c>
      <c r="E1048" s="463"/>
      <c r="F1048" s="913">
        <f t="shared" si="146"/>
        <v>0</v>
      </c>
    </row>
    <row r="1049" spans="1:6" ht="27.6">
      <c r="A1049" s="452">
        <v>12.3</v>
      </c>
      <c r="B1049" s="453" t="s">
        <v>1831</v>
      </c>
      <c r="C1049" s="454"/>
      <c r="D1049" s="455"/>
      <c r="E1049" s="456"/>
      <c r="F1049" s="926">
        <f>SUM(F1053:F1068)</f>
        <v>0</v>
      </c>
    </row>
    <row r="1050" spans="1:6" ht="41.4">
      <c r="A1050" s="474"/>
      <c r="B1050" s="465" t="s">
        <v>523</v>
      </c>
      <c r="C1050" s="458"/>
      <c r="D1050" s="461" t="s">
        <v>14</v>
      </c>
      <c r="E1050" s="460"/>
      <c r="F1050" s="913"/>
    </row>
    <row r="1051" spans="1:6" ht="14.4">
      <c r="A1051" s="473"/>
      <c r="B1051" s="457" t="s">
        <v>524</v>
      </c>
      <c r="C1051" s="458"/>
      <c r="D1051" s="461"/>
      <c r="E1051" s="460"/>
      <c r="F1051" s="927"/>
    </row>
    <row r="1052" spans="1:6" ht="55.2">
      <c r="A1052" s="474"/>
      <c r="B1052" s="465" t="s">
        <v>176</v>
      </c>
      <c r="C1052" s="458"/>
      <c r="D1052" s="459"/>
      <c r="E1052" s="460"/>
      <c r="F1052" s="913"/>
    </row>
    <row r="1053" spans="1:6" ht="27.6">
      <c r="A1053" s="461" t="s">
        <v>1879</v>
      </c>
      <c r="B1053" s="462" t="s">
        <v>526</v>
      </c>
      <c r="C1053" s="472">
        <v>62</v>
      </c>
      <c r="D1053" s="461" t="s">
        <v>135</v>
      </c>
      <c r="E1053" s="463"/>
      <c r="F1053" s="928">
        <f>E1053*C1053</f>
        <v>0</v>
      </c>
    </row>
    <row r="1054" spans="1:6">
      <c r="A1054" s="461" t="s">
        <v>1880</v>
      </c>
      <c r="B1054" s="462" t="s">
        <v>528</v>
      </c>
      <c r="C1054" s="472">
        <v>24</v>
      </c>
      <c r="D1054" s="461" t="s">
        <v>529</v>
      </c>
      <c r="E1054" s="463"/>
      <c r="F1054" s="928">
        <f t="shared" ref="F1054:F1068" si="147">E1054*C1054</f>
        <v>0</v>
      </c>
    </row>
    <row r="1055" spans="1:6">
      <c r="A1055" s="461" t="s">
        <v>1881</v>
      </c>
      <c r="B1055" s="462" t="s">
        <v>531</v>
      </c>
      <c r="C1055" s="472">
        <v>24</v>
      </c>
      <c r="D1055" s="461" t="s">
        <v>529</v>
      </c>
      <c r="E1055" s="463"/>
      <c r="F1055" s="928">
        <f t="shared" si="147"/>
        <v>0</v>
      </c>
    </row>
    <row r="1056" spans="1:6" ht="27.6">
      <c r="A1056" s="461" t="s">
        <v>1882</v>
      </c>
      <c r="B1056" s="479" t="s">
        <v>1130</v>
      </c>
      <c r="C1056" s="472">
        <v>24</v>
      </c>
      <c r="D1056" s="461" t="s">
        <v>529</v>
      </c>
      <c r="E1056" s="463"/>
      <c r="F1056" s="928">
        <f t="shared" si="147"/>
        <v>0</v>
      </c>
    </row>
    <row r="1057" spans="1:6" ht="27.6">
      <c r="A1057" s="461" t="s">
        <v>1883</v>
      </c>
      <c r="B1057" s="479" t="s">
        <v>1126</v>
      </c>
      <c r="C1057" s="472">
        <v>19.399999999999999</v>
      </c>
      <c r="D1057" s="461" t="s">
        <v>135</v>
      </c>
      <c r="E1057" s="463"/>
      <c r="F1057" s="928">
        <f t="shared" si="147"/>
        <v>0</v>
      </c>
    </row>
    <row r="1058" spans="1:6" ht="27.6">
      <c r="A1058" s="461" t="s">
        <v>1884</v>
      </c>
      <c r="B1058" s="479" t="s">
        <v>1127</v>
      </c>
      <c r="C1058" s="472">
        <v>20.84</v>
      </c>
      <c r="D1058" s="461" t="s">
        <v>135</v>
      </c>
      <c r="E1058" s="463"/>
      <c r="F1058" s="928">
        <f t="shared" si="147"/>
        <v>0</v>
      </c>
    </row>
    <row r="1059" spans="1:6" ht="27.6">
      <c r="A1059" s="461" t="s">
        <v>1885</v>
      </c>
      <c r="B1059" s="479" t="s">
        <v>1128</v>
      </c>
      <c r="C1059" s="458">
        <v>29.12</v>
      </c>
      <c r="D1059" s="461" t="s">
        <v>135</v>
      </c>
      <c r="E1059" s="463"/>
      <c r="F1059" s="928">
        <f t="shared" si="147"/>
        <v>0</v>
      </c>
    </row>
    <row r="1060" spans="1:6" ht="14.4">
      <c r="A1060" s="461"/>
      <c r="B1060" s="457" t="s">
        <v>192</v>
      </c>
      <c r="C1060" s="458"/>
      <c r="D1060" s="459"/>
      <c r="E1060" s="478"/>
      <c r="F1060" s="928"/>
    </row>
    <row r="1061" spans="1:6" ht="41.4">
      <c r="A1061" s="461" t="s">
        <v>1886</v>
      </c>
      <c r="B1061" s="462" t="s">
        <v>194</v>
      </c>
      <c r="C1061" s="458">
        <v>40.377499999999998</v>
      </c>
      <c r="D1061" s="480" t="s">
        <v>424</v>
      </c>
      <c r="E1061" s="463"/>
      <c r="F1061" s="928">
        <f t="shared" si="147"/>
        <v>0</v>
      </c>
    </row>
    <row r="1062" spans="1:6" ht="27.6">
      <c r="A1062" s="461" t="s">
        <v>1887</v>
      </c>
      <c r="B1062" s="481" t="s">
        <v>196</v>
      </c>
      <c r="C1062" s="458">
        <v>7.75</v>
      </c>
      <c r="D1062" s="480" t="s">
        <v>135</v>
      </c>
      <c r="E1062" s="463"/>
      <c r="F1062" s="928">
        <f t="shared" si="147"/>
        <v>0</v>
      </c>
    </row>
    <row r="1063" spans="1:6" ht="41.4">
      <c r="A1063" s="461" t="s">
        <v>1888</v>
      </c>
      <c r="B1063" s="481" t="s">
        <v>1131</v>
      </c>
      <c r="C1063" s="458">
        <v>10.42</v>
      </c>
      <c r="D1063" s="480" t="s">
        <v>135</v>
      </c>
      <c r="E1063" s="463"/>
      <c r="F1063" s="928">
        <f t="shared" si="147"/>
        <v>0</v>
      </c>
    </row>
    <row r="1064" spans="1:6" ht="14.4">
      <c r="A1064" s="473"/>
      <c r="B1064" s="457" t="s">
        <v>535</v>
      </c>
      <c r="C1064" s="458"/>
      <c r="D1064" s="459"/>
      <c r="E1064" s="460"/>
      <c r="F1064" s="928"/>
    </row>
    <row r="1065" spans="1:6">
      <c r="A1065" s="474"/>
      <c r="B1065" s="465" t="s">
        <v>202</v>
      </c>
      <c r="C1065" s="458"/>
      <c r="D1065" s="459"/>
      <c r="E1065" s="460"/>
      <c r="F1065" s="928"/>
    </row>
    <row r="1066" spans="1:6">
      <c r="A1066" s="461" t="s">
        <v>1889</v>
      </c>
      <c r="B1066" s="462" t="s">
        <v>537</v>
      </c>
      <c r="C1066" s="458">
        <v>15.5</v>
      </c>
      <c r="D1066" s="461" t="s">
        <v>135</v>
      </c>
      <c r="E1066" s="460"/>
      <c r="F1066" s="928">
        <f t="shared" si="147"/>
        <v>0</v>
      </c>
    </row>
    <row r="1067" spans="1:6">
      <c r="A1067" s="461" t="s">
        <v>1890</v>
      </c>
      <c r="B1067" s="462" t="s">
        <v>539</v>
      </c>
      <c r="C1067" s="458">
        <v>4</v>
      </c>
      <c r="D1067" s="461" t="s">
        <v>529</v>
      </c>
      <c r="E1067" s="460"/>
      <c r="F1067" s="928">
        <f t="shared" si="147"/>
        <v>0</v>
      </c>
    </row>
    <row r="1068" spans="1:6">
      <c r="A1068" s="461" t="s">
        <v>1891</v>
      </c>
      <c r="B1068" s="462" t="s">
        <v>545</v>
      </c>
      <c r="C1068" s="458">
        <v>17.899999999999999</v>
      </c>
      <c r="D1068" s="459" t="s">
        <v>135</v>
      </c>
      <c r="E1068" s="460"/>
      <c r="F1068" s="928">
        <f t="shared" si="147"/>
        <v>0</v>
      </c>
    </row>
    <row r="1069" spans="1:6" ht="27.6">
      <c r="A1069" s="452">
        <v>12.4</v>
      </c>
      <c r="B1069" s="453" t="s">
        <v>1832</v>
      </c>
      <c r="C1069" s="454"/>
      <c r="D1069" s="455"/>
      <c r="E1069" s="456"/>
      <c r="F1069" s="926">
        <f>SUM(F1072:F1094)</f>
        <v>0</v>
      </c>
    </row>
    <row r="1070" spans="1:6" ht="14.4">
      <c r="A1070" s="482"/>
      <c r="B1070" s="476" t="s">
        <v>547</v>
      </c>
      <c r="C1070" s="458"/>
      <c r="D1070" s="459"/>
      <c r="E1070" s="460"/>
      <c r="F1070" s="913"/>
    </row>
    <row r="1071" spans="1:6" ht="41.4">
      <c r="A1071" s="474"/>
      <c r="B1071" s="465" t="s">
        <v>216</v>
      </c>
      <c r="C1071" s="458"/>
      <c r="D1071" s="459"/>
      <c r="E1071" s="460"/>
      <c r="F1071" s="913"/>
    </row>
    <row r="1072" spans="1:6">
      <c r="A1072" s="459">
        <v>12.1</v>
      </c>
      <c r="B1072" s="483">
        <f>[1]TAKEOFF!B1148</f>
        <v>0</v>
      </c>
      <c r="C1072" s="458">
        <v>2</v>
      </c>
      <c r="D1072" s="461" t="s">
        <v>529</v>
      </c>
      <c r="E1072" s="460"/>
      <c r="F1072" s="913">
        <f>E1072*C1072</f>
        <v>0</v>
      </c>
    </row>
    <row r="1073" spans="1:6">
      <c r="A1073" s="459" t="s">
        <v>1892</v>
      </c>
      <c r="B1073" s="483">
        <f>[1]TAKEOFF!B1149</f>
        <v>0</v>
      </c>
      <c r="C1073" s="458">
        <v>1</v>
      </c>
      <c r="D1073" s="461" t="s">
        <v>529</v>
      </c>
      <c r="E1073" s="460"/>
      <c r="F1073" s="913">
        <f t="shared" ref="F1073:F1094" si="148">E1073*C1073</f>
        <v>0</v>
      </c>
    </row>
    <row r="1074" spans="1:6">
      <c r="A1074" s="459" t="s">
        <v>1893</v>
      </c>
      <c r="B1074" s="483">
        <f>[1]TAKEOFF!B1150</f>
        <v>0</v>
      </c>
      <c r="C1074" s="458">
        <v>1</v>
      </c>
      <c r="D1074" s="461" t="s">
        <v>529</v>
      </c>
      <c r="E1074" s="460"/>
      <c r="F1074" s="913">
        <f t="shared" si="148"/>
        <v>0</v>
      </c>
    </row>
    <row r="1075" spans="1:6" ht="14.4">
      <c r="A1075" s="464"/>
      <c r="B1075" s="476" t="s">
        <v>554</v>
      </c>
      <c r="C1075" s="458"/>
      <c r="D1075" s="459"/>
      <c r="E1075" s="460"/>
      <c r="F1075" s="913"/>
    </row>
    <row r="1076" spans="1:6" ht="27.6">
      <c r="A1076" s="459" t="s">
        <v>1894</v>
      </c>
      <c r="B1076" s="462" t="s">
        <v>556</v>
      </c>
      <c r="C1076" s="458">
        <v>3</v>
      </c>
      <c r="D1076" s="461" t="s">
        <v>529</v>
      </c>
      <c r="E1076" s="463"/>
      <c r="F1076" s="913">
        <f t="shared" si="148"/>
        <v>0</v>
      </c>
    </row>
    <row r="1077" spans="1:6" ht="14.4">
      <c r="A1077" s="464"/>
      <c r="B1077" s="457" t="s">
        <v>557</v>
      </c>
      <c r="C1077" s="458"/>
      <c r="D1077" s="459"/>
      <c r="E1077" s="460"/>
      <c r="F1077" s="913"/>
    </row>
    <row r="1078" spans="1:6">
      <c r="A1078" s="461"/>
      <c r="B1078" s="484" t="s">
        <v>232</v>
      </c>
      <c r="C1078" s="458"/>
      <c r="D1078" s="459"/>
      <c r="E1078" s="460"/>
      <c r="F1078" s="913"/>
    </row>
    <row r="1079" spans="1:6">
      <c r="A1079" s="470"/>
      <c r="B1079" s="465" t="s">
        <v>233</v>
      </c>
      <c r="C1079" s="458"/>
      <c r="D1079" s="461"/>
      <c r="E1079" s="460"/>
      <c r="F1079" s="913"/>
    </row>
    <row r="1080" spans="1:6">
      <c r="A1080" s="459" t="s">
        <v>1895</v>
      </c>
      <c r="B1080" s="462" t="s">
        <v>559</v>
      </c>
      <c r="C1080" s="472">
        <v>1.8536000000000001</v>
      </c>
      <c r="D1080" s="461" t="s">
        <v>424</v>
      </c>
      <c r="E1080" s="463"/>
      <c r="F1080" s="913">
        <f t="shared" si="148"/>
        <v>0</v>
      </c>
    </row>
    <row r="1081" spans="1:6">
      <c r="A1081" s="464"/>
      <c r="B1081" s="484" t="s">
        <v>242</v>
      </c>
      <c r="C1081" s="458"/>
      <c r="D1081" s="461"/>
      <c r="E1081" s="460"/>
      <c r="F1081" s="913"/>
    </row>
    <row r="1082" spans="1:6" ht="27.6">
      <c r="A1082" s="461"/>
      <c r="B1082" s="465" t="s">
        <v>560</v>
      </c>
      <c r="C1082" s="458"/>
      <c r="D1082" s="461"/>
      <c r="E1082" s="460"/>
      <c r="F1082" s="913"/>
    </row>
    <row r="1083" spans="1:6">
      <c r="A1083" s="459" t="s">
        <v>1896</v>
      </c>
      <c r="B1083" s="462" t="s">
        <v>562</v>
      </c>
      <c r="C1083" s="458">
        <v>86.827500000000001</v>
      </c>
      <c r="D1083" s="461" t="s">
        <v>424</v>
      </c>
      <c r="E1083" s="463"/>
      <c r="F1083" s="913">
        <f t="shared" si="148"/>
        <v>0</v>
      </c>
    </row>
    <row r="1084" spans="1:6">
      <c r="A1084" s="459" t="s">
        <v>1897</v>
      </c>
      <c r="B1084" s="462" t="s">
        <v>564</v>
      </c>
      <c r="C1084" s="458">
        <v>43.583999999999996</v>
      </c>
      <c r="D1084" s="461" t="s">
        <v>424</v>
      </c>
      <c r="E1084" s="463"/>
      <c r="F1084" s="913">
        <f t="shared" si="148"/>
        <v>0</v>
      </c>
    </row>
    <row r="1085" spans="1:6" ht="27.6">
      <c r="A1085" s="459" t="s">
        <v>1898</v>
      </c>
      <c r="B1085" s="462" t="s">
        <v>566</v>
      </c>
      <c r="C1085" s="458">
        <v>15.5</v>
      </c>
      <c r="D1085" s="461" t="s">
        <v>135</v>
      </c>
      <c r="E1085" s="463"/>
      <c r="F1085" s="913">
        <f t="shared" si="148"/>
        <v>0</v>
      </c>
    </row>
    <row r="1086" spans="1:6" ht="14.4">
      <c r="A1086" s="464"/>
      <c r="B1086" s="457" t="s">
        <v>567</v>
      </c>
      <c r="C1086" s="458"/>
      <c r="D1086" s="459"/>
      <c r="E1086" s="460"/>
      <c r="F1086" s="913"/>
    </row>
    <row r="1087" spans="1:6">
      <c r="A1087" s="459" t="s">
        <v>1899</v>
      </c>
      <c r="B1087" s="462" t="s">
        <v>569</v>
      </c>
      <c r="C1087" s="472">
        <v>1</v>
      </c>
      <c r="D1087" s="459" t="s">
        <v>529</v>
      </c>
      <c r="E1087" s="460"/>
      <c r="F1087" s="913">
        <f t="shared" si="148"/>
        <v>0</v>
      </c>
    </row>
    <row r="1088" spans="1:6" ht="14.4">
      <c r="A1088" s="464"/>
      <c r="B1088" s="476" t="s">
        <v>570</v>
      </c>
      <c r="C1088" s="458"/>
      <c r="D1088" s="459"/>
      <c r="E1088" s="460"/>
      <c r="F1088" s="913"/>
    </row>
    <row r="1089" spans="1:6" ht="27.6">
      <c r="A1089" s="459" t="s">
        <v>1900</v>
      </c>
      <c r="B1089" s="462" t="s">
        <v>572</v>
      </c>
      <c r="C1089" s="458">
        <v>1</v>
      </c>
      <c r="D1089" s="459" t="s">
        <v>529</v>
      </c>
      <c r="E1089" s="460"/>
      <c r="F1089" s="913">
        <f t="shared" si="148"/>
        <v>0</v>
      </c>
    </row>
    <row r="1090" spans="1:6" ht="41.4">
      <c r="A1090" s="459" t="s">
        <v>1901</v>
      </c>
      <c r="B1090" s="462" t="s">
        <v>1426</v>
      </c>
      <c r="C1090" s="458">
        <v>1</v>
      </c>
      <c r="D1090" s="459" t="s">
        <v>209</v>
      </c>
      <c r="E1090" s="485"/>
      <c r="F1090" s="913">
        <f t="shared" si="148"/>
        <v>0</v>
      </c>
    </row>
    <row r="1091" spans="1:6" ht="27.6">
      <c r="A1091" s="459" t="s">
        <v>1902</v>
      </c>
      <c r="B1091" s="462" t="s">
        <v>574</v>
      </c>
      <c r="C1091" s="458">
        <v>1</v>
      </c>
      <c r="D1091" s="459" t="s">
        <v>209</v>
      </c>
      <c r="E1091" s="485"/>
      <c r="F1091" s="913">
        <f t="shared" si="148"/>
        <v>0</v>
      </c>
    </row>
    <row r="1092" spans="1:6">
      <c r="A1092" s="459" t="s">
        <v>1903</v>
      </c>
      <c r="B1092" s="462" t="s">
        <v>576</v>
      </c>
      <c r="C1092" s="458">
        <v>2</v>
      </c>
      <c r="D1092" s="459" t="s">
        <v>529</v>
      </c>
      <c r="E1092" s="460"/>
      <c r="F1092" s="913">
        <f t="shared" si="148"/>
        <v>0</v>
      </c>
    </row>
    <row r="1093" spans="1:6">
      <c r="A1093" s="459" t="s">
        <v>1904</v>
      </c>
      <c r="B1093" s="486" t="s">
        <v>1132</v>
      </c>
      <c r="C1093" s="458">
        <v>17.14</v>
      </c>
      <c r="D1093" s="459" t="s">
        <v>135</v>
      </c>
      <c r="E1093" s="460"/>
      <c r="F1093" s="913">
        <f t="shared" si="148"/>
        <v>0</v>
      </c>
    </row>
    <row r="1094" spans="1:6">
      <c r="A1094" s="459" t="s">
        <v>1905</v>
      </c>
      <c r="B1094" s="486" t="s">
        <v>581</v>
      </c>
      <c r="C1094" s="458">
        <v>1</v>
      </c>
      <c r="D1094" s="459" t="s">
        <v>582</v>
      </c>
      <c r="E1094" s="460"/>
      <c r="F1094" s="913">
        <f t="shared" si="148"/>
        <v>0</v>
      </c>
    </row>
    <row r="1095" spans="1:6">
      <c r="A1095" s="589"/>
      <c r="B1095" s="589" t="s">
        <v>1298</v>
      </c>
      <c r="C1095" s="860"/>
      <c r="D1095" s="861"/>
      <c r="E1095" s="584"/>
      <c r="F1095" s="929"/>
    </row>
    <row r="1096" spans="1:6" ht="70.5" customHeight="1">
      <c r="A1096" s="589"/>
      <c r="B1096" s="949" t="s">
        <v>1916</v>
      </c>
      <c r="C1096" s="949"/>
      <c r="D1096" s="949"/>
      <c r="E1096" s="932"/>
      <c r="F1096" s="930" t="s">
        <v>1297</v>
      </c>
    </row>
    <row r="1097" spans="1:6">
      <c r="A1097" s="933" t="str">
        <f>A6</f>
        <v>BILL No. 1</v>
      </c>
      <c r="B1097" s="589" t="str">
        <f>B6</f>
        <v>Preliminaries(for all sites combined)</v>
      </c>
      <c r="C1097" s="934" t="s">
        <v>1079</v>
      </c>
      <c r="D1097" s="618">
        <f>C6</f>
        <v>1</v>
      </c>
      <c r="E1097" s="935">
        <f>F6</f>
        <v>0</v>
      </c>
      <c r="F1097" s="920">
        <f t="shared" ref="F1097:F1108" si="149">E1097*D1097</f>
        <v>0</v>
      </c>
    </row>
    <row r="1098" spans="1:6" ht="27.6">
      <c r="A1098" s="936" t="str">
        <f>A35</f>
        <v>BILL No. 2</v>
      </c>
      <c r="B1098" s="613" t="str">
        <f>B35</f>
        <v>BoQ for construction of perimeter wall fence (100m X 100m) at new site primary school</v>
      </c>
      <c r="C1098" s="934" t="s">
        <v>1079</v>
      </c>
      <c r="D1098" s="618">
        <v>1</v>
      </c>
      <c r="E1098" s="935">
        <f>F35</f>
        <v>0</v>
      </c>
      <c r="F1098" s="920">
        <f t="shared" si="149"/>
        <v>0</v>
      </c>
    </row>
    <row r="1099" spans="1:6" ht="27.6">
      <c r="A1099" s="936" t="str">
        <f>A98</f>
        <v>BILL No. 3</v>
      </c>
      <c r="B1099" s="589" t="str">
        <f>B98</f>
        <v>Rehabilitation of block "A" of 4 classrooms (south facing) at new site primary school</v>
      </c>
      <c r="C1099" s="934" t="s">
        <v>1079</v>
      </c>
      <c r="D1099" s="618">
        <v>1</v>
      </c>
      <c r="E1099" s="935">
        <f>F98</f>
        <v>0</v>
      </c>
      <c r="F1099" s="920">
        <f t="shared" si="149"/>
        <v>0</v>
      </c>
    </row>
    <row r="1100" spans="1:6" ht="27.6">
      <c r="A1100" s="936" t="str">
        <f>A161</f>
        <v>BILL No. 4</v>
      </c>
      <c r="B1100" s="589" t="str">
        <f>B161</f>
        <v>Rehabilitation of block "B" of 4 classrooms (north facing) at new site primary school</v>
      </c>
      <c r="C1100" s="934" t="s">
        <v>1079</v>
      </c>
      <c r="D1100" s="618">
        <v>1</v>
      </c>
      <c r="E1100" s="935">
        <f>F161</f>
        <v>0</v>
      </c>
      <c r="F1100" s="920">
        <f t="shared" si="149"/>
        <v>0</v>
      </c>
    </row>
    <row r="1101" spans="1:6">
      <c r="A1101" s="936" t="str">
        <f>A221</f>
        <v>BILL No. 5</v>
      </c>
      <c r="B1101" s="937" t="str">
        <f>B221</f>
        <v>Rehabilitation of an administration block at new site primary school</v>
      </c>
      <c r="C1101" s="934" t="s">
        <v>1079</v>
      </c>
      <c r="D1101" s="618">
        <v>1</v>
      </c>
      <c r="E1101" s="935">
        <f>F221</f>
        <v>0</v>
      </c>
      <c r="F1101" s="920">
        <f t="shared" si="149"/>
        <v>0</v>
      </c>
    </row>
    <row r="1102" spans="1:6">
      <c r="A1102" s="936" t="str">
        <f>A278</f>
        <v>BILL No. 6</v>
      </c>
      <c r="B1102" s="937" t="str">
        <f>B278</f>
        <v>Rehabilitation of a kitchen block at new site primary school</v>
      </c>
      <c r="C1102" s="934" t="s">
        <v>1079</v>
      </c>
      <c r="D1102" s="618">
        <v>1</v>
      </c>
      <c r="E1102" s="935">
        <f>F278</f>
        <v>0</v>
      </c>
      <c r="F1102" s="920">
        <f t="shared" si="149"/>
        <v>0</v>
      </c>
    </row>
    <row r="1103" spans="1:6">
      <c r="A1103" s="936" t="str">
        <f>A301</f>
        <v>BILL No. 7</v>
      </c>
      <c r="B1103" s="937" t="str">
        <f>B301</f>
        <v>BoQ for construction of 1 block of 2 classrooms for new site primary school</v>
      </c>
      <c r="C1103" s="934" t="s">
        <v>1079</v>
      </c>
      <c r="D1103" s="618">
        <v>1</v>
      </c>
      <c r="E1103" s="935">
        <f>F301</f>
        <v>0</v>
      </c>
      <c r="F1103" s="920">
        <f t="shared" si="149"/>
        <v>0</v>
      </c>
    </row>
    <row r="1104" spans="1:6" ht="27.6">
      <c r="A1104" s="936" t="str">
        <f>A484</f>
        <v>BILL No. 8</v>
      </c>
      <c r="B1104" s="937" t="str">
        <f>B484</f>
        <v>BoQ for construction of 1 block of 4 stances latrine for boys at new site primary school and at Hai Jedid multipurpose center</v>
      </c>
      <c r="C1104" s="934" t="s">
        <v>1079</v>
      </c>
      <c r="D1104" s="618">
        <v>1</v>
      </c>
      <c r="E1104" s="935">
        <f>F484</f>
        <v>0</v>
      </c>
      <c r="F1104" s="920">
        <f t="shared" si="149"/>
        <v>0</v>
      </c>
    </row>
    <row r="1105" spans="1:6">
      <c r="A1105" s="936" t="str">
        <f>A599</f>
        <v>BILL No. 9</v>
      </c>
      <c r="B1105" s="937" t="s">
        <v>1774</v>
      </c>
      <c r="C1105" s="934" t="s">
        <v>1079</v>
      </c>
      <c r="D1105" s="618">
        <v>1</v>
      </c>
      <c r="E1105" s="935">
        <f>F599</f>
        <v>0</v>
      </c>
      <c r="F1105" s="920">
        <f t="shared" si="149"/>
        <v>0</v>
      </c>
    </row>
    <row r="1106" spans="1:6">
      <c r="A1106" s="936" t="str">
        <f>A810</f>
        <v>BILL No. 10</v>
      </c>
      <c r="B1106" s="937" t="str">
        <f>B810</f>
        <v>BoQ for construction of a chain-link fence (100mx50m) at Hai Jedid</v>
      </c>
      <c r="C1106" s="934" t="s">
        <v>1079</v>
      </c>
      <c r="D1106" s="618">
        <v>1</v>
      </c>
      <c r="E1106" s="935">
        <f>F810</f>
        <v>0</v>
      </c>
      <c r="F1106" s="920">
        <f t="shared" si="149"/>
        <v>0</v>
      </c>
    </row>
    <row r="1107" spans="1:6" ht="27.6">
      <c r="A1107" s="936" t="str">
        <f>A857</f>
        <v>BILL NO. 11</v>
      </c>
      <c r="B1107" s="937" t="str">
        <f>B857</f>
        <v>BoQ for construction of  1 block of 2 stances latrine for Males with Urinal for  multipurpose center at Hai Jedid</v>
      </c>
      <c r="C1107" s="934" t="s">
        <v>1079</v>
      </c>
      <c r="D1107" s="618">
        <v>1</v>
      </c>
      <c r="E1107" s="935">
        <f>F857</f>
        <v>0</v>
      </c>
      <c r="F1107" s="920">
        <f t="shared" si="149"/>
        <v>0</v>
      </c>
    </row>
    <row r="1108" spans="1:6" ht="27.6">
      <c r="A1108" s="936" t="str">
        <f>A978</f>
        <v>BILL NO 12</v>
      </c>
      <c r="B1108" s="937" t="str">
        <f>B978</f>
        <v>BoQ for construction of  1 block of 2 stances latrine for females with wash room for  multipurpose center at Hai Jedid</v>
      </c>
      <c r="C1108" s="934" t="s">
        <v>1079</v>
      </c>
      <c r="D1108" s="618">
        <v>1</v>
      </c>
      <c r="E1108" s="935">
        <f>F978</f>
        <v>0</v>
      </c>
      <c r="F1108" s="920">
        <f t="shared" si="149"/>
        <v>0</v>
      </c>
    </row>
    <row r="1109" spans="1:6">
      <c r="A1109" s="938"/>
      <c r="B1109" s="938"/>
      <c r="C1109" s="948" t="s">
        <v>1080</v>
      </c>
      <c r="D1109" s="948"/>
      <c r="E1109" s="948"/>
      <c r="F1109" s="931">
        <f>SUM(F1097:F1108)</f>
        <v>0</v>
      </c>
    </row>
  </sheetData>
  <sheetProtection algorithmName="SHA-512" hashValue="1LiFwNnRzp9ya1ihkTbMybDuJubss5YNcjD1w4+o7Vp1dpPb8MVLx1B33HF2VWeW6WL23SCGdCuIc1EEVSgNZA==" saltValue="0qVnQoy65Loy3OQ0aykiGw==" spinCount="100000" sheet="1" objects="1" scenarios="1"/>
  <mergeCells count="7">
    <mergeCell ref="G977:G982"/>
    <mergeCell ref="C1109:E1109"/>
    <mergeCell ref="B1096:D1096"/>
    <mergeCell ref="A1:F1"/>
    <mergeCell ref="A2:F2"/>
    <mergeCell ref="B3:E3"/>
    <mergeCell ref="B4:E4"/>
  </mergeCells>
  <printOptions horizontalCentered="1"/>
  <pageMargins left="0.2" right="0.2" top="0.5" bottom="0.5" header="0.3" footer="0.3"/>
  <pageSetup paperSize="9" scale="70" fitToHeight="0" orientation="portrait" r:id="rId1"/>
  <headerFooter>
    <oddHeader>&amp;C&amp;F</oddHeader>
    <oddFooter>&amp;L&amp;A&amp;C&amp;P of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60B015CB131F46833F5B6159C15C12" ma:contentTypeVersion="15" ma:contentTypeDescription="Create a new document." ma:contentTypeScope="" ma:versionID="32b6ac0081edefc36513842903cbd7d8">
  <xsd:schema xmlns:xsd="http://www.w3.org/2001/XMLSchema" xmlns:xs="http://www.w3.org/2001/XMLSchema" xmlns:p="http://schemas.microsoft.com/office/2006/metadata/properties" xmlns:ns1="http://schemas.microsoft.com/sharepoint/v3" xmlns:ns2="b806e36a-9eaf-4e03-aa32-8944e14bcd8b" xmlns:ns3="0ae84525-964a-4873-ac2a-8c5b655d4796" targetNamespace="http://schemas.microsoft.com/office/2006/metadata/properties" ma:root="true" ma:fieldsID="8b2626b29ec59447cc9a5f58ec4483b3" ns1:_="" ns2:_="" ns3:_="">
    <xsd:import namespace="http://schemas.microsoft.com/sharepoint/v3"/>
    <xsd:import namespace="b806e36a-9eaf-4e03-aa32-8944e14bcd8b"/>
    <xsd:import namespace="0ae84525-964a-4873-ac2a-8c5b655d47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06e36a-9eaf-4e03-aa32-8944e14bcd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53f610b-9ee9-4302-9a9e-eaae0f0c7bd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e84525-964a-4873-ac2a-8c5b655d47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70b9ad3-9b9a-43e7-a0d3-82497a35ceb4}" ma:internalName="TaxCatchAll" ma:showField="CatchAllData" ma:web="0ae84525-964a-4873-ac2a-8c5b655d47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806e36a-9eaf-4e03-aa32-8944e14bcd8b">
      <Terms xmlns="http://schemas.microsoft.com/office/infopath/2007/PartnerControls"/>
    </lcf76f155ced4ddcb4097134ff3c332f>
    <TaxCatchAll xmlns="0ae84525-964a-4873-ac2a-8c5b655d4796" xsi:nil="true"/>
  </documentManagement>
</p:properties>
</file>

<file path=customXml/itemProps1.xml><?xml version="1.0" encoding="utf-8"?>
<ds:datastoreItem xmlns:ds="http://schemas.openxmlformats.org/officeDocument/2006/customXml" ds:itemID="{180D4AE6-C5CD-4FE3-8931-929B639441FF}">
  <ds:schemaRefs>
    <ds:schemaRef ds:uri="http://schemas.microsoft.com/sharepoint/v3/contenttype/forms"/>
  </ds:schemaRefs>
</ds:datastoreItem>
</file>

<file path=customXml/itemProps2.xml><?xml version="1.0" encoding="utf-8"?>
<ds:datastoreItem xmlns:ds="http://schemas.openxmlformats.org/officeDocument/2006/customXml" ds:itemID="{B5908577-B95F-4FC2-B7BD-988ED9A6F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e36a-9eaf-4e03-aa32-8944e14bcd8b"/>
    <ds:schemaRef ds:uri="0ae84525-964a-4873-ac2a-8c5b655d47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B787D2-296A-4CDC-9471-94FC0005BBE0}">
  <ds:schemaRefs>
    <ds:schemaRef ds:uri="http://purl.org/dc/elements/1.1/"/>
    <ds:schemaRef ds:uri="http://schemas.openxmlformats.org/package/2006/metadata/core-properties"/>
    <ds:schemaRef ds:uri="http://www.w3.org/XML/1998/namespace"/>
    <ds:schemaRef ds:uri="http://purl.org/dc/terms/"/>
    <ds:schemaRef ds:uri="http://purl.org/dc/dcmitype/"/>
    <ds:schemaRef ds:uri="http://schemas.microsoft.com/office/2006/metadata/properties"/>
    <ds:schemaRef ds:uri="http://schemas.microsoft.com/office/infopath/2007/PartnerControls"/>
    <ds:schemaRef ds:uri="http://schemas.microsoft.com/office/2006/documentManagement/types"/>
    <ds:schemaRef ds:uri="67f1c9f4-a9df-4a2c-8908-dc0596f28c56"/>
    <ds:schemaRef ds:uri="2b198572-fe03-4e02-95fc-2624567f0a4d"/>
    <ds:schemaRef ds:uri="http://schemas.microsoft.com/sharepoint/v3"/>
    <ds:schemaRef ds:uri="b806e36a-9eaf-4e03-aa32-8944e14bcd8b"/>
    <ds:schemaRef ds:uri="0ae84525-964a-4873-ac2a-8c5b655d47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BoQ_Tender No.3</vt:lpstr>
      <vt:lpstr>Annex B_BoQ_TP32_Wau</vt:lpstr>
      <vt:lpstr>'Annex B_BoQ_TP32_Wau'!Print_Area</vt:lpstr>
      <vt:lpstr>'BoQ_Tender No.3'!Print_Area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LOGULI Bonyo Samuel John</dc:creator>
  <cp:keywords/>
  <dc:description/>
  <cp:lastModifiedBy>MUNAVAROV Manuchehr</cp:lastModifiedBy>
  <cp:revision/>
  <cp:lastPrinted>2024-09-26T16:45:41Z</cp:lastPrinted>
  <dcterms:created xsi:type="dcterms:W3CDTF">2024-06-04T12:29:34Z</dcterms:created>
  <dcterms:modified xsi:type="dcterms:W3CDTF">2024-09-26T16:45:45Z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2024-06-04T12:30:59Z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47011ca3-556f-4c37-a86f-be880f7e16aa</vt:lpwstr>
  </property>
  <property fmtid="{D5CDD505-2E9C-101B-9397-08002B2CF9AE}" pid="8" name="MSIP_Label_2059aa38-f392-4105-be92-628035578272_ContentBits">
    <vt:lpwstr>0</vt:lpwstr>
  </property>
  <property fmtid="{D5CDD505-2E9C-101B-9397-08002B2CF9AE}" pid="9" name="ContentTypeId">
    <vt:lpwstr>0x010100DE60B015CB131F46833F5B6159C15C12</vt:lpwstr>
  </property>
  <property fmtid="{D5CDD505-2E9C-101B-9397-08002B2CF9AE}" pid="10" name="MediaServiceImageTags">
    <vt:lpwstr/>
  </property>
</Properties>
</file>