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andhir\Yemen\Coordination\Protection Cluster\TFPM\Reports\5th Report + Annexes\Final\"/>
    </mc:Choice>
  </mc:AlternateContent>
  <bookViews>
    <workbookView xWindow="0" yWindow="0" windowWidth="19200" windowHeight="7932" tabRatio="644"/>
  </bookViews>
  <sheets>
    <sheet name="Summary" sheetId="6" r:id="rId1"/>
    <sheet name="Projection of gender &amp; age " sheetId="8" r:id="rId2"/>
    <sheet name="Comparison between 4th and 5th " sheetId="10" r:id="rId3"/>
    <sheet name="IDPs by Current District Datase" sheetId="1" r:id="rId4"/>
    <sheet name="IDPs By Origin Governorate" sheetId="5" r:id="rId5"/>
    <sheet name="IDPs by Current Governorate" sheetId="2" r:id="rId6"/>
    <sheet name="IDPs Crosstab" sheetId="3" r:id="rId7"/>
    <sheet name="IDPs Origins Categories" sheetId="4" r:id="rId8"/>
    <sheet name="Source Matrix" sheetId="7" r:id="rId9"/>
  </sheets>
  <definedNames>
    <definedName name="_xlnm._FilterDatabase" localSheetId="3" hidden="1">'IDPs by Current District Datase'!$A$2:$F$567</definedName>
    <definedName name="_xlnm._FilterDatabase" localSheetId="4" hidden="1">'IDPs By Origin Governorate'!$A$2:$D$183</definedName>
    <definedName name="_xlnm._FilterDatabase" localSheetId="6" hidden="1">'IDPs Crosstab'!$B$29:$W$51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0" l="1"/>
  <c r="D24" i="10"/>
  <c r="C24" i="10"/>
  <c r="E24" i="10"/>
  <c r="F24" i="10"/>
  <c r="G24" i="10"/>
  <c r="H24" i="10"/>
  <c r="I24" i="10"/>
  <c r="B24" i="10"/>
  <c r="F15" i="8"/>
  <c r="E15" i="8"/>
  <c r="D15" i="8"/>
  <c r="C15" i="8"/>
  <c r="E16" i="8" l="1"/>
  <c r="G15" i="8"/>
  <c r="D16" i="8" s="1"/>
  <c r="F16" i="8" l="1"/>
  <c r="J51" i="4"/>
  <c r="K51" i="4"/>
  <c r="E51" i="4"/>
  <c r="D51" i="4"/>
  <c r="X78" i="3"/>
  <c r="X25" i="3"/>
  <c r="W25" i="3"/>
  <c r="C183" i="5"/>
  <c r="E567" i="1"/>
  <c r="D567" i="1"/>
  <c r="H25" i="6"/>
  <c r="C24" i="6"/>
  <c r="B24" i="6"/>
  <c r="B24" i="2" l="1"/>
  <c r="C24" i="2"/>
  <c r="D183" i="5" l="1"/>
</calcChain>
</file>

<file path=xl/sharedStrings.xml><?xml version="1.0" encoding="utf-8"?>
<sst xmlns="http://schemas.openxmlformats.org/spreadsheetml/2006/main" count="2976" uniqueCount="322">
  <si>
    <t>Amran</t>
  </si>
  <si>
    <t>Hajjah</t>
  </si>
  <si>
    <t>Ibb</t>
  </si>
  <si>
    <t>Grand Total</t>
  </si>
  <si>
    <t>Households</t>
  </si>
  <si>
    <t>Individuals</t>
  </si>
  <si>
    <t>Average HHs size</t>
  </si>
  <si>
    <t>Abs</t>
  </si>
  <si>
    <t>Ad Dhalee</t>
  </si>
  <si>
    <t>Ad Dis</t>
  </si>
  <si>
    <t>Aflah Al Yaman</t>
  </si>
  <si>
    <t>Aflah Ash Shawm</t>
  </si>
  <si>
    <t>Al Azariq</t>
  </si>
  <si>
    <t>Al Bayda City</t>
  </si>
  <si>
    <t>Al Buraiqeh</t>
  </si>
  <si>
    <t>Al Dhihar</t>
  </si>
  <si>
    <t>Al Garrahi</t>
  </si>
  <si>
    <t>Al Ghaydah</t>
  </si>
  <si>
    <t>Al Ghayl</t>
  </si>
  <si>
    <t>Al Hajjaylah</t>
  </si>
  <si>
    <t>Al Hali</t>
  </si>
  <si>
    <t>Al Hazm</t>
  </si>
  <si>
    <t>Al Husha</t>
  </si>
  <si>
    <t>Al Hussein</t>
  </si>
  <si>
    <t>Al Jafariyah</t>
  </si>
  <si>
    <t>Al Jamimah</t>
  </si>
  <si>
    <t>Al Khabt</t>
  </si>
  <si>
    <t>Al Khalq</t>
  </si>
  <si>
    <t>Al Khawkhah</t>
  </si>
  <si>
    <t>Al Maghrabah</t>
  </si>
  <si>
    <t>Al Mahabishah</t>
  </si>
  <si>
    <t>Al Mahwait City</t>
  </si>
  <si>
    <t>Al Makhadir</t>
  </si>
  <si>
    <t>Al Mansura</t>
  </si>
  <si>
    <t>Al Mansuriyah</t>
  </si>
  <si>
    <t>Al Mashannah</t>
  </si>
  <si>
    <t>Al Maslub</t>
  </si>
  <si>
    <t>Al Matammah</t>
  </si>
  <si>
    <t>Al Miftah</t>
  </si>
  <si>
    <t>Al Mighlaf</t>
  </si>
  <si>
    <t>Al Munirah</t>
  </si>
  <si>
    <t>Al Qafr</t>
  </si>
  <si>
    <t>Al Qatn</t>
  </si>
  <si>
    <t>Al Talh</t>
  </si>
  <si>
    <t>Al Udayn</t>
  </si>
  <si>
    <t>Al Wade'a</t>
  </si>
  <si>
    <t>Al Wahdah</t>
  </si>
  <si>
    <t>Aljabin</t>
  </si>
  <si>
    <t>Alluleyah</t>
  </si>
  <si>
    <t>Al-Thihaar</t>
  </si>
  <si>
    <t>An Nadirah</t>
  </si>
  <si>
    <t>Anss</t>
  </si>
  <si>
    <t>Ar Radmah</t>
  </si>
  <si>
    <t>Ar Rawdah</t>
  </si>
  <si>
    <t>Ar Raydah Wa Qusayar</t>
  </si>
  <si>
    <t>Ar Rujum</t>
  </si>
  <si>
    <t>Arma</t>
  </si>
  <si>
    <t>As Sabain</t>
  </si>
  <si>
    <t>As Sabrah</t>
  </si>
  <si>
    <t>As Saddah</t>
  </si>
  <si>
    <t>As Said</t>
  </si>
  <si>
    <t>As Salafiyah</t>
  </si>
  <si>
    <t>As Sawd</t>
  </si>
  <si>
    <t>As Sayyani</t>
  </si>
  <si>
    <t>Ash Shaghadirah</t>
  </si>
  <si>
    <t>Ash Shahil</t>
  </si>
  <si>
    <t>Ash Shaikh Outhman</t>
  </si>
  <si>
    <t>Ash Sha'ir</t>
  </si>
  <si>
    <t>Ash Shamayatayn</t>
  </si>
  <si>
    <t>Ash Shihr</t>
  </si>
  <si>
    <t>Ash Shuayb</t>
  </si>
  <si>
    <t>Aslem</t>
  </si>
  <si>
    <t>Assafiyah</t>
  </si>
  <si>
    <t>At Tahrir</t>
  </si>
  <si>
    <t>At Ta'iziyah</t>
  </si>
  <si>
    <t>At Tawilah</t>
  </si>
  <si>
    <t>At Tuhayat</t>
  </si>
  <si>
    <t>Ataq</t>
  </si>
  <si>
    <t>Aththaorah</t>
  </si>
  <si>
    <t>Az Zaydiyah</t>
  </si>
  <si>
    <t>Az Zuhrah</t>
  </si>
  <si>
    <t>Azzal</t>
  </si>
  <si>
    <t>Babi Sad</t>
  </si>
  <si>
    <t>Ba'dan</t>
  </si>
  <si>
    <t>Bakil Al Mir</t>
  </si>
  <si>
    <t>Bani Al Awam</t>
  </si>
  <si>
    <t>Bani Al Harith</t>
  </si>
  <si>
    <t>Bani Hushaysh</t>
  </si>
  <si>
    <t>Bani Qa'is</t>
  </si>
  <si>
    <t>Bani Suraim</t>
  </si>
  <si>
    <t>Bart Al Anan</t>
  </si>
  <si>
    <t>Bayhan</t>
  </si>
  <si>
    <t>bayt Al Faqiah</t>
  </si>
  <si>
    <t>Bilad At Ta'am</t>
  </si>
  <si>
    <t>Brom Mayfa</t>
  </si>
  <si>
    <t>Bura</t>
  </si>
  <si>
    <t>Damt</t>
  </si>
  <si>
    <t>Dar Sad</t>
  </si>
  <si>
    <t>Daw'an</t>
  </si>
  <si>
    <t>Dawran Aness</t>
  </si>
  <si>
    <t>Dhamar City</t>
  </si>
  <si>
    <t>Dhi As Sufal</t>
  </si>
  <si>
    <t>Dimnat Khadir</t>
  </si>
  <si>
    <t>Far Al Udayn</t>
  </si>
  <si>
    <t>Ghayl Ba Wazir</t>
  </si>
  <si>
    <t>Habban</t>
  </si>
  <si>
    <t>Hajjah City</t>
  </si>
  <si>
    <t>Hajr</t>
  </si>
  <si>
    <t>Haradh</t>
  </si>
  <si>
    <t>Hatib</t>
  </si>
  <si>
    <t>Hayfan</t>
  </si>
  <si>
    <t>Hayran</t>
  </si>
  <si>
    <t>Hays</t>
  </si>
  <si>
    <t>Hazm Al Udayn</t>
  </si>
  <si>
    <t>Hidaybu</t>
  </si>
  <si>
    <t>Hubaysh</t>
  </si>
  <si>
    <t>Hufash</t>
  </si>
  <si>
    <t>Huth</t>
  </si>
  <si>
    <t>Iyal Surayh</t>
  </si>
  <si>
    <t>Jabal Ras</t>
  </si>
  <si>
    <t>Jahaf</t>
  </si>
  <si>
    <t>Jahran</t>
  </si>
  <si>
    <t>Jardan</t>
  </si>
  <si>
    <t>Jiblah</t>
  </si>
  <si>
    <t>Khabb wa ash Shaaf</t>
  </si>
  <si>
    <t>Khamir</t>
  </si>
  <si>
    <t>Khanfir</t>
  </si>
  <si>
    <t>Khayran Al Muharraq</t>
  </si>
  <si>
    <t>Ku'aydinah</t>
  </si>
  <si>
    <t>Kuhlan Affar</t>
  </si>
  <si>
    <t>Kuhlan Ash Sharaf</t>
  </si>
  <si>
    <t>Kushar</t>
  </si>
  <si>
    <t>Kusmah</t>
  </si>
  <si>
    <t>Maain</t>
  </si>
  <si>
    <t>Mabyan</t>
  </si>
  <si>
    <t>Maghirib Ans</t>
  </si>
  <si>
    <t>Majz</t>
  </si>
  <si>
    <t>Majzar</t>
  </si>
  <si>
    <t>Maqbanah</t>
  </si>
  <si>
    <t>Marib City</t>
  </si>
  <si>
    <t>Mathikharh</t>
  </si>
  <si>
    <t>Mayfa'a</t>
  </si>
  <si>
    <t>Mazhar</t>
  </si>
  <si>
    <t>Medghal</t>
  </si>
  <si>
    <t>Merkhah As Sufla</t>
  </si>
  <si>
    <t>Midi</t>
  </si>
  <si>
    <t>Milhan</t>
  </si>
  <si>
    <t>Mudhaykhirah</t>
  </si>
  <si>
    <t>Mustaba</t>
  </si>
  <si>
    <t>Najrah</t>
  </si>
  <si>
    <t>Nisab</t>
  </si>
  <si>
    <t>Old City</t>
  </si>
  <si>
    <t>Qaatabah</t>
  </si>
  <si>
    <t>Qafl Shamer</t>
  </si>
  <si>
    <t>Qulensya Wa Abd Al Kuri</t>
  </si>
  <si>
    <t>Rada</t>
  </si>
  <si>
    <t>Radfan</t>
  </si>
  <si>
    <t>Rudum</t>
  </si>
  <si>
    <t>Saadah</t>
  </si>
  <si>
    <t>Sanhan</t>
  </si>
  <si>
    <t>Saqayn</t>
  </si>
  <si>
    <t>Sayun</t>
  </si>
  <si>
    <t>Shibam Kawkaban</t>
  </si>
  <si>
    <t>Shuaub</t>
  </si>
  <si>
    <t>Sirwah</t>
  </si>
  <si>
    <t>Tarim</t>
  </si>
  <si>
    <t>Thi Safal</t>
  </si>
  <si>
    <t>Thula</t>
  </si>
  <si>
    <t>Tuban</t>
  </si>
  <si>
    <t>Tur Al Bahah</t>
  </si>
  <si>
    <t>Utmah</t>
  </si>
  <si>
    <t>Wadhrah</t>
  </si>
  <si>
    <t>Washhah</t>
  </si>
  <si>
    <t>Wusab Al Ali</t>
  </si>
  <si>
    <t>Wusab As Safil</t>
  </si>
  <si>
    <t>Zabid</t>
  </si>
  <si>
    <t>Zingibar</t>
  </si>
  <si>
    <t>Abyan</t>
  </si>
  <si>
    <t>Aden</t>
  </si>
  <si>
    <t>AlBayda</t>
  </si>
  <si>
    <t>AlDhalee</t>
  </si>
  <si>
    <t>AlHudaydah</t>
  </si>
  <si>
    <t>AlJawf</t>
  </si>
  <si>
    <t>AlMaharah</t>
  </si>
  <si>
    <t>AlMahwit</t>
  </si>
  <si>
    <t>AmanatAlAsimah</t>
  </si>
  <si>
    <t>Dhamar</t>
  </si>
  <si>
    <t>Hadramaut</t>
  </si>
  <si>
    <t>Lahj</t>
  </si>
  <si>
    <t>Marib</t>
  </si>
  <si>
    <t>Raymah</t>
  </si>
  <si>
    <t>Saada</t>
  </si>
  <si>
    <t>Sanaa</t>
  </si>
  <si>
    <t>Shabwah</t>
  </si>
  <si>
    <t>Taizz</t>
  </si>
  <si>
    <t>IDPs by Current Governorate</t>
  </si>
  <si>
    <t>Governorate</t>
  </si>
  <si>
    <t>IDPs by Current Governorate (% of Total)</t>
  </si>
  <si>
    <t>Unknown</t>
  </si>
  <si>
    <t>Governorate Of Origin</t>
  </si>
  <si>
    <t>Current Governorate</t>
  </si>
  <si>
    <t>IDPs origins in Current Governorate (IND)</t>
  </si>
  <si>
    <t>IDPs origins in Current Governorate (HH)</t>
  </si>
  <si>
    <t>IDPs Origins in Current Governorate (HH)
(% per Governorate)</t>
  </si>
  <si>
    <t>Current District</t>
  </si>
  <si>
    <t>From OTHER Governorate</t>
  </si>
  <si>
    <t>From SAME Governorate</t>
  </si>
  <si>
    <t>Governorate of displacement</t>
  </si>
  <si>
    <t>Governorate of origin</t>
  </si>
  <si>
    <t>Unknown Origin</t>
  </si>
  <si>
    <t>Governorate of Origin</t>
  </si>
  <si>
    <t>IDPs by Current District/Governorate of Origin</t>
  </si>
  <si>
    <t>IDPs Governorate of Origin / Current Governorate(HH)</t>
  </si>
  <si>
    <t>IDPs Governorate of Origin / Current Governorate(Individuals)</t>
  </si>
  <si>
    <t>IDPs By Governorate of Origin in Current Governorate</t>
  </si>
  <si>
    <t>IDPs By Governorate of Origin in Current Governorate 
(% of Current Governorate)</t>
  </si>
  <si>
    <t>IDPs By Governorate of Origin in Current Governorate 
(% of Total IDPs)</t>
  </si>
  <si>
    <t>IDPs Governorate of Origin (HH) (% of Total IDPs)</t>
  </si>
  <si>
    <t>IDPs Governorate of Origin / Current Governorate(HH) (% of Total IDPs)</t>
  </si>
  <si>
    <t>IDPs Governorate of Origin (Individuals) (% of Total IDPs)</t>
  </si>
  <si>
    <t>Al Qanawis</t>
  </si>
  <si>
    <t>Al Humaydat</t>
  </si>
  <si>
    <t>Al Maton</t>
  </si>
  <si>
    <t>Kharab Al Marashi</t>
  </si>
  <si>
    <t>Rajuzah</t>
  </si>
  <si>
    <t>Al Mukalla City</t>
  </si>
  <si>
    <t>Al Jubah</t>
  </si>
  <si>
    <t>Bidbadah</t>
  </si>
  <si>
    <t>Raghwan</t>
  </si>
  <si>
    <t>Yemen IDPs Distribution</t>
  </si>
  <si>
    <t>Yemen IDPs Origins</t>
  </si>
  <si>
    <t>AASWA</t>
  </si>
  <si>
    <t>ACTED</t>
  </si>
  <si>
    <t>ADRA</t>
  </si>
  <si>
    <t>BFD</t>
  </si>
  <si>
    <t>CSSW</t>
  </si>
  <si>
    <t>EU</t>
  </si>
  <si>
    <t>EXU</t>
  </si>
  <si>
    <t xml:space="preserve">GCCSR </t>
  </si>
  <si>
    <t>Governmental Emergency Committee</t>
  </si>
  <si>
    <t xml:space="preserve">Health Office </t>
  </si>
  <si>
    <t>Humanitarian Forum Yemen</t>
  </si>
  <si>
    <t>Intersos</t>
  </si>
  <si>
    <t xml:space="preserve">Islamic Help </t>
  </si>
  <si>
    <t>Mobadiron Foundation</t>
  </si>
  <si>
    <t xml:space="preserve">Nahdt Balad </t>
  </si>
  <si>
    <t>NFDHR</t>
  </si>
  <si>
    <t>Save the Children International</t>
  </si>
  <si>
    <t>UNFPA</t>
  </si>
  <si>
    <t>UNHCR</t>
  </si>
  <si>
    <t>YWU</t>
  </si>
  <si>
    <t>Ahwar</t>
  </si>
  <si>
    <t>Al Mahfad</t>
  </si>
  <si>
    <t>Lawdar</t>
  </si>
  <si>
    <t>Mudiyah</t>
  </si>
  <si>
    <t>Rasad</t>
  </si>
  <si>
    <t>Sarar</t>
  </si>
  <si>
    <t>Attawahi</t>
  </si>
  <si>
    <t>Al A'rsh</t>
  </si>
  <si>
    <t>Al Bayda</t>
  </si>
  <si>
    <t>Al Malagim</t>
  </si>
  <si>
    <t>Al Quraishyah</t>
  </si>
  <si>
    <t>Ar Ryashyyah</t>
  </si>
  <si>
    <t>As Sawadiyah</t>
  </si>
  <si>
    <t>As Sawmaah</t>
  </si>
  <si>
    <t>Ash Sharyah</t>
  </si>
  <si>
    <t>At Taffah</t>
  </si>
  <si>
    <t>Az Zahir</t>
  </si>
  <si>
    <t>Dhi Na'im</t>
  </si>
  <si>
    <t>Maswarah</t>
  </si>
  <si>
    <t>Mukayras</t>
  </si>
  <si>
    <t>Na'man</t>
  </si>
  <si>
    <t>Nati'</t>
  </si>
  <si>
    <t>Radman Al Awad</t>
  </si>
  <si>
    <t>Sabah</t>
  </si>
  <si>
    <t>Wald Rabi</t>
  </si>
  <si>
    <t>Shibam</t>
  </si>
  <si>
    <t xml:space="preserve">Not specified </t>
  </si>
  <si>
    <t>Sahar</t>
  </si>
  <si>
    <t>Al Haymah AlKharijiyah</t>
  </si>
  <si>
    <t>Arhab</t>
  </si>
  <si>
    <t>Bani Matar</t>
  </si>
  <si>
    <t>Hamdan</t>
  </si>
  <si>
    <t>Manakhah</t>
  </si>
  <si>
    <t>Ain</t>
  </si>
  <si>
    <t>Dhar</t>
  </si>
  <si>
    <t>Merkhah Al Ulya</t>
  </si>
  <si>
    <t>Usaylan</t>
  </si>
  <si>
    <t>Al Mawasit</t>
  </si>
  <si>
    <t>As Silw</t>
  </si>
  <si>
    <t>Jabal Habashy</t>
  </si>
  <si>
    <t>Salh</t>
  </si>
  <si>
    <t>Sama</t>
  </si>
  <si>
    <t>Shara'b Ar Rawnah</t>
  </si>
  <si>
    <t>Shara'b As Salam</t>
  </si>
  <si>
    <t>IOM</t>
  </si>
  <si>
    <t>Peace and Development Association</t>
  </si>
  <si>
    <t>Seeds</t>
  </si>
  <si>
    <t>YHF</t>
  </si>
  <si>
    <t>Foundation for Protection and Care of Children</t>
  </si>
  <si>
    <t>Source</t>
  </si>
  <si>
    <t>●</t>
  </si>
  <si>
    <t xml:space="preserve">DRC </t>
  </si>
  <si>
    <t>Foundation for All</t>
  </si>
  <si>
    <t>HRC</t>
  </si>
  <si>
    <t xml:space="preserve">ICRC/ YRCS </t>
  </si>
  <si>
    <t>Sama AL Yemen</t>
  </si>
  <si>
    <t>21 of these submitted data which had a confidence level above poor</t>
  </si>
  <si>
    <t>IDPs by Gender and AgeGroup</t>
  </si>
  <si>
    <t xml:space="preserve">Men </t>
  </si>
  <si>
    <t>Women</t>
  </si>
  <si>
    <t>Boys (under 18)</t>
  </si>
  <si>
    <t>Girls (under 18)</t>
  </si>
  <si>
    <t>Total</t>
  </si>
  <si>
    <t>4th Report</t>
  </si>
  <si>
    <t>Comparison</t>
  </si>
  <si>
    <t>5th Report</t>
  </si>
  <si>
    <t>HH</t>
  </si>
  <si>
    <t>Average family size</t>
  </si>
  <si>
    <t>4th &amp; 5th HH difference</t>
  </si>
  <si>
    <t>4th &amp; 5th IND difference</t>
  </si>
  <si>
    <t xml:space="preserve">Ala’aboos Social Welfare Society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</si>
</sst>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1F497D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8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1" fillId="5" borderId="0" applyNumberFormat="0" applyBorder="0" applyAlignment="0" applyProtection="0"/>
    <xf numFmtId="9" fontId="5" fillId="0" borderId="0" applyFont="0" applyFill="0" applyBorder="0" applyAlignment="0" applyProtection="0"/>
    <xf numFmtId="0" fontId="5" fillId="8" borderId="0" applyNumberFormat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left"/>
    </xf>
    <xf numFmtId="1" fontId="1" fillId="2" borderId="2" xfId="0" applyNumberFormat="1" applyFont="1" applyFill="1" applyBorder="1"/>
    <xf numFmtId="9" fontId="0" fillId="0" borderId="0" xfId="0" applyNumberFormat="1"/>
    <xf numFmtId="9" fontId="1" fillId="2" borderId="2" xfId="0" applyNumberFormat="1" applyFont="1" applyFill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0" fontId="1" fillId="0" borderId="0" xfId="0" applyNumberFormat="1" applyFont="1" applyFill="1" applyBorder="1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4" fillId="0" borderId="0" xfId="0" applyFont="1" applyAlignment="1">
      <alignment horizontal="center" vertical="center"/>
    </xf>
    <xf numFmtId="0" fontId="3" fillId="0" borderId="0" xfId="0" applyFont="1" applyFill="1"/>
    <xf numFmtId="0" fontId="1" fillId="2" borderId="0" xfId="0" applyFont="1" applyFill="1" applyBorder="1"/>
    <xf numFmtId="164" fontId="0" fillId="0" borderId="0" xfId="1" applyNumberFormat="1" applyFont="1"/>
    <xf numFmtId="10" fontId="3" fillId="0" borderId="0" xfId="0" applyNumberFormat="1" applyFont="1" applyFill="1" applyBorder="1"/>
    <xf numFmtId="10" fontId="0" fillId="0" borderId="0" xfId="0" applyNumberFormat="1"/>
    <xf numFmtId="165" fontId="0" fillId="0" borderId="0" xfId="0" applyNumberFormat="1"/>
    <xf numFmtId="165" fontId="1" fillId="2" borderId="2" xfId="0" applyNumberFormat="1" applyFont="1" applyFill="1" applyBorder="1"/>
    <xf numFmtId="0" fontId="7" fillId="2" borderId="1" xfId="0" applyFont="1" applyFill="1" applyBorder="1"/>
    <xf numFmtId="0" fontId="8" fillId="4" borderId="1" xfId="0" applyFont="1" applyFill="1" applyBorder="1" applyAlignment="1">
      <alignment textRotation="45"/>
    </xf>
    <xf numFmtId="0" fontId="9" fillId="4" borderId="1" xfId="0" applyFont="1" applyFill="1" applyBorder="1" applyAlignment="1">
      <alignment textRotation="45"/>
    </xf>
    <xf numFmtId="3" fontId="0" fillId="0" borderId="0" xfId="0" applyNumberFormat="1"/>
    <xf numFmtId="3" fontId="1" fillId="2" borderId="2" xfId="0" applyNumberFormat="1" applyFont="1" applyFill="1" applyBorder="1"/>
    <xf numFmtId="164" fontId="1" fillId="0" borderId="2" xfId="1" applyNumberFormat="1" applyFont="1" applyFill="1" applyBorder="1"/>
    <xf numFmtId="0" fontId="6" fillId="3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10" fontId="1" fillId="2" borderId="2" xfId="0" applyNumberFormat="1" applyFont="1" applyFill="1" applyBorder="1"/>
    <xf numFmtId="0" fontId="9" fillId="0" borderId="1" xfId="0" applyFont="1" applyFill="1" applyBorder="1" applyAlignment="1">
      <alignment textRotation="45"/>
    </xf>
    <xf numFmtId="0" fontId="1" fillId="0" borderId="1" xfId="0" applyFont="1" applyFill="1" applyBorder="1"/>
    <xf numFmtId="164" fontId="0" fillId="0" borderId="0" xfId="1" applyNumberFormat="1" applyFont="1" applyFill="1"/>
    <xf numFmtId="165" fontId="1" fillId="0" borderId="2" xfId="0" applyNumberFormat="1" applyFont="1" applyFill="1" applyBorder="1"/>
    <xf numFmtId="0" fontId="10" fillId="0" borderId="1" xfId="0" applyFont="1" applyFill="1" applyBorder="1" applyAlignment="1">
      <alignment textRotation="45"/>
    </xf>
    <xf numFmtId="0" fontId="12" fillId="2" borderId="1" xfId="0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13" fillId="0" borderId="0" xfId="2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/>
    <xf numFmtId="0" fontId="6" fillId="3" borderId="0" xfId="0" applyFont="1" applyFill="1" applyAlignment="1">
      <alignment horizontal="center" vertical="center"/>
    </xf>
    <xf numFmtId="0" fontId="15" fillId="6" borderId="3" xfId="0" applyFont="1" applyFill="1" applyBorder="1" applyAlignment="1">
      <alignment textRotation="90"/>
    </xf>
    <xf numFmtId="3" fontId="1" fillId="0" borderId="0" xfId="0" applyNumberFormat="1" applyFont="1"/>
    <xf numFmtId="3" fontId="17" fillId="0" borderId="0" xfId="0" applyNumberFormat="1" applyFont="1"/>
    <xf numFmtId="1" fontId="1" fillId="0" borderId="0" xfId="0" applyNumberFormat="1" applyFont="1"/>
    <xf numFmtId="0" fontId="1" fillId="2" borderId="0" xfId="0" applyFont="1" applyFill="1"/>
    <xf numFmtId="0" fontId="0" fillId="0" borderId="0" xfId="0" applyFont="1"/>
    <xf numFmtId="0" fontId="1" fillId="0" borderId="4" xfId="0" applyFont="1" applyBorder="1"/>
    <xf numFmtId="0" fontId="17" fillId="0" borderId="0" xfId="0" applyFont="1"/>
    <xf numFmtId="0" fontId="18" fillId="0" borderId="0" xfId="0" applyFont="1"/>
    <xf numFmtId="9" fontId="1" fillId="2" borderId="2" xfId="3" applyFont="1" applyFill="1" applyBorder="1"/>
    <xf numFmtId="3" fontId="1" fillId="2" borderId="2" xfId="3" applyNumberFormat="1" applyFont="1" applyFill="1" applyBorder="1"/>
    <xf numFmtId="0" fontId="0" fillId="0" borderId="2" xfId="0" applyFont="1" applyFill="1" applyBorder="1"/>
    <xf numFmtId="0" fontId="17" fillId="0" borderId="2" xfId="0" applyFont="1" applyFill="1" applyBorder="1"/>
    <xf numFmtId="3" fontId="0" fillId="0" borderId="2" xfId="0" applyNumberFormat="1" applyFont="1" applyFill="1" applyBorder="1"/>
    <xf numFmtId="165" fontId="0" fillId="0" borderId="2" xfId="0" applyNumberFormat="1" applyFont="1" applyFill="1" applyBorder="1"/>
    <xf numFmtId="165" fontId="17" fillId="0" borderId="0" xfId="0" applyNumberFormat="1" applyFont="1"/>
    <xf numFmtId="3" fontId="17" fillId="0" borderId="0" xfId="0" applyNumberFormat="1" applyFont="1" applyFill="1"/>
    <xf numFmtId="3" fontId="18" fillId="0" borderId="0" xfId="0" applyNumberFormat="1" applyFont="1"/>
    <xf numFmtId="0" fontId="20" fillId="4" borderId="1" xfId="0" applyFont="1" applyFill="1" applyBorder="1" applyAlignment="1">
      <alignment textRotation="45"/>
    </xf>
    <xf numFmtId="166" fontId="0" fillId="0" borderId="0" xfId="0" applyNumberFormat="1"/>
    <xf numFmtId="0" fontId="16" fillId="7" borderId="0" xfId="0" applyFont="1" applyFill="1"/>
    <xf numFmtId="10" fontId="0" fillId="0" borderId="0" xfId="0" applyNumberFormat="1" applyFont="1"/>
    <xf numFmtId="10" fontId="1" fillId="0" borderId="4" xfId="0" applyNumberFormat="1" applyFont="1" applyBorder="1"/>
    <xf numFmtId="0" fontId="19" fillId="7" borderId="0" xfId="0" applyFont="1" applyFill="1"/>
    <xf numFmtId="9" fontId="1" fillId="0" borderId="4" xfId="0" applyNumberFormat="1" applyFont="1" applyBorder="1"/>
    <xf numFmtId="3" fontId="17" fillId="2" borderId="2" xfId="0" applyNumberFormat="1" applyFont="1" applyFill="1" applyBorder="1"/>
    <xf numFmtId="1" fontId="17" fillId="0" borderId="0" xfId="0" applyNumberFormat="1" applyFont="1"/>
    <xf numFmtId="0" fontId="17" fillId="2" borderId="2" xfId="0" applyFont="1" applyFill="1" applyBorder="1"/>
    <xf numFmtId="0" fontId="19" fillId="2" borderId="1" xfId="0" applyFont="1" applyFill="1" applyBorder="1"/>
    <xf numFmtId="1" fontId="19" fillId="2" borderId="1" xfId="0" applyNumberFormat="1" applyFont="1" applyFill="1" applyBorder="1" applyAlignment="1">
      <alignment horizontal="center"/>
    </xf>
    <xf numFmtId="0" fontId="19" fillId="0" borderId="4" xfId="0" applyFont="1" applyBorder="1"/>
    <xf numFmtId="3" fontId="19" fillId="0" borderId="4" xfId="0" applyNumberFormat="1" applyFont="1" applyBorder="1"/>
    <xf numFmtId="0" fontId="15" fillId="6" borderId="3" xfId="0" applyFont="1" applyFill="1" applyBorder="1" applyAlignment="1">
      <alignment horizontal="center"/>
    </xf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9" fontId="1" fillId="0" borderId="0" xfId="0" applyNumberFormat="1" applyFont="1" applyAlignment="1">
      <alignment horizont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0" fontId="1" fillId="11" borderId="3" xfId="0" applyFont="1" applyFill="1" applyBorder="1" applyAlignment="1">
      <alignment vertical="center" wrapText="1"/>
    </xf>
    <xf numFmtId="164" fontId="0" fillId="0" borderId="3" xfId="1" applyNumberFormat="1" applyFont="1" applyBorder="1"/>
    <xf numFmtId="164" fontId="0" fillId="11" borderId="3" xfId="1" applyNumberFormat="1" applyFont="1" applyFill="1" applyBorder="1"/>
    <xf numFmtId="0" fontId="0" fillId="12" borderId="3" xfId="0" applyFill="1" applyBorder="1"/>
    <xf numFmtId="9" fontId="0" fillId="0" borderId="0" xfId="3" applyFont="1"/>
    <xf numFmtId="0" fontId="21" fillId="0" borderId="3" xfId="0" applyFont="1" applyBorder="1" applyAlignment="1">
      <alignment vertical="center" wrapText="1"/>
    </xf>
    <xf numFmtId="0" fontId="13" fillId="5" borderId="0" xfId="2" applyFont="1" applyAlignment="1">
      <alignment horizontal="center" vertical="center"/>
    </xf>
    <xf numFmtId="0" fontId="1" fillId="8" borderId="0" xfId="4" applyFont="1" applyAlignment="1">
      <alignment horizontal="center"/>
    </xf>
    <xf numFmtId="0" fontId="16" fillId="6" borderId="0" xfId="0" applyFont="1" applyFill="1" applyAlignment="1">
      <alignment horizontal="center"/>
    </xf>
    <xf numFmtId="0" fontId="14" fillId="5" borderId="0" xfId="2" applyFont="1" applyAlignment="1">
      <alignment horizontal="center" vertical="center" wrapText="1"/>
    </xf>
    <xf numFmtId="0" fontId="14" fillId="5" borderId="0" xfId="2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0" fillId="9" borderId="0" xfId="0" applyFill="1" applyAlignment="1">
      <alignment horizontal="center"/>
    </xf>
  </cellXfs>
  <cellStyles count="5">
    <cellStyle name="20% - Accent5" xfId="4" builtinId="46"/>
    <cellStyle name="Accent5" xfId="2" builtinId="45"/>
    <cellStyle name="Comma" xfId="1" builtinId="3"/>
    <cellStyle name="Normal" xfId="0" builtinId="0"/>
    <cellStyle name="Percent" xfId="3" builtin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</dxf>
    <dxf>
      <numFmt numFmtId="1" formatCode="0"/>
    </dxf>
    <dxf>
      <numFmt numFmtId="3" formatCode="#,##0"/>
    </dxf>
    <dxf>
      <numFmt numFmtId="3" formatCode="#,##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numFmt numFmtId="1" formatCode="0"/>
    </dxf>
    <dxf>
      <numFmt numFmtId="3" formatCode="#,##0"/>
    </dxf>
    <dxf>
      <numFmt numFmtId="3" formatCode="#,##0"/>
    </dxf>
    <dxf>
      <border outline="0">
        <bottom style="thin">
          <color theme="4" tint="0.39997558519241921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6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e2" displayName="Table2" ref="A2:D24" totalsRowShown="0" headerRowDxfId="25" headerRowBorderDxfId="24">
  <autoFilter ref="A2:D24"/>
  <tableColumns count="4">
    <tableColumn id="1" name="Current Governorate"/>
    <tableColumn id="2" name="Households" dataDxfId="23"/>
    <tableColumn id="3" name="Individuals" dataDxfId="22"/>
    <tableColumn id="4" name="Average HHs size" dataDxfId="21"/>
  </tableColumns>
  <tableStyleInfo name="TableStyleMedium27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J25" totalsRowShown="0" headerRowDxfId="20" headerRowBorderDxfId="19">
  <autoFilter ref="G2:J25"/>
  <tableColumns count="4">
    <tableColumn id="1" name="Governorate of origin"/>
    <tableColumn id="2" name="Households" dataDxfId="18"/>
    <tableColumn id="3" name="Individuals" dataDxfId="17"/>
    <tableColumn id="4" name="Average HHs size" dataDxfId="16"/>
  </tableColumns>
  <tableStyleInfo name="TableStyleMedium27" showFirstColumn="0" showLastColumn="0" showRowStripes="1" showColumnStripes="0"/>
</table>
</file>

<file path=xl/tables/table3.xml><?xml version="1.0" encoding="utf-8"?>
<table xmlns="http://schemas.openxmlformats.org/spreadsheetml/2006/main" id="1" name="Table22" displayName="Table22" ref="A2:G15" totalsRowCount="1" headerRowDxfId="15" dataDxfId="14">
  <autoFilter ref="A2:G14"/>
  <tableColumns count="7">
    <tableColumn id="1" name="Current Governorate" dataDxfId="13" totalsRowDxfId="12"/>
    <tableColumn id="2" name="Current District" dataDxfId="11" totalsRowDxfId="10"/>
    <tableColumn id="3" name="Men " totalsRowFunction="sum" dataDxfId="9" totalsRowDxfId="8"/>
    <tableColumn id="4" name="Women" totalsRowFunction="sum" dataDxfId="7" totalsRowDxfId="6"/>
    <tableColumn id="5" name="Boys (under 18)" totalsRowFunction="sum" dataDxfId="5" totalsRowDxfId="4"/>
    <tableColumn id="6" name="Girls (under 18)" totalsRowFunction="sum" dataDxfId="3" totalsRowDxfId="2"/>
    <tableColumn id="7" name="Total" totalsRowFunction="custom" dataDxfId="1" totalsRowDxfId="0">
      <totalsRowFormula>SUM(Table22[[#Totals],[Men ]:[Girls (under 18)]])</totalsRow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4" sqref="F4"/>
    </sheetView>
  </sheetViews>
  <sheetFormatPr defaultColWidth="14" defaultRowHeight="14.4" x14ac:dyDescent="0.3"/>
  <cols>
    <col min="1" max="3" width="15.5546875" customWidth="1"/>
    <col min="4" max="4" width="19.5546875" customWidth="1"/>
    <col min="7" max="7" width="20.88671875" customWidth="1"/>
    <col min="8" max="8" width="21.33203125" customWidth="1"/>
    <col min="9" max="9" width="22.33203125" customWidth="1"/>
    <col min="10" max="10" width="20.33203125" bestFit="1" customWidth="1"/>
  </cols>
  <sheetData>
    <row r="1" spans="1:10" ht="36" customHeight="1" x14ac:dyDescent="0.3">
      <c r="A1" s="98" t="s">
        <v>229</v>
      </c>
      <c r="B1" s="98"/>
      <c r="C1" s="98"/>
      <c r="D1" s="98"/>
      <c r="G1" s="98" t="s">
        <v>230</v>
      </c>
      <c r="H1" s="98"/>
      <c r="I1" s="98"/>
      <c r="J1" s="98"/>
    </row>
    <row r="2" spans="1:10" ht="25.95" customHeight="1" x14ac:dyDescent="0.3">
      <c r="A2" s="41" t="s">
        <v>200</v>
      </c>
      <c r="B2" s="42" t="s">
        <v>4</v>
      </c>
      <c r="C2" s="42" t="s">
        <v>5</v>
      </c>
      <c r="D2" s="42" t="s">
        <v>6</v>
      </c>
      <c r="E2" s="29"/>
      <c r="G2" s="6" t="s">
        <v>208</v>
      </c>
      <c r="H2" s="42" t="s">
        <v>4</v>
      </c>
      <c r="I2" s="42" t="s">
        <v>5</v>
      </c>
      <c r="J2" s="42" t="s">
        <v>6</v>
      </c>
    </row>
    <row r="3" spans="1:10" x14ac:dyDescent="0.3">
      <c r="A3" t="s">
        <v>177</v>
      </c>
      <c r="B3" s="29">
        <v>30068.166666666664</v>
      </c>
      <c r="C3" s="29">
        <v>163118</v>
      </c>
      <c r="D3" s="2">
        <v>6.102557646357937</v>
      </c>
      <c r="E3" s="50"/>
      <c r="G3" t="s">
        <v>177</v>
      </c>
      <c r="H3" s="29">
        <v>28137.5</v>
      </c>
      <c r="I3" s="29">
        <v>172353</v>
      </c>
      <c r="J3" s="2">
        <v>6.4495527801325139</v>
      </c>
    </row>
    <row r="4" spans="1:10" x14ac:dyDescent="0.3">
      <c r="A4" t="s">
        <v>178</v>
      </c>
      <c r="B4" s="50">
        <v>59035</v>
      </c>
      <c r="C4" s="50">
        <v>393508</v>
      </c>
      <c r="D4" s="2">
        <v>6.7071140084589942</v>
      </c>
      <c r="E4" s="29"/>
      <c r="G4" t="s">
        <v>178</v>
      </c>
      <c r="H4" s="50">
        <v>83130.666666666672</v>
      </c>
      <c r="I4" s="50">
        <v>512427</v>
      </c>
      <c r="J4" s="2">
        <v>5.628100671609042</v>
      </c>
    </row>
    <row r="5" spans="1:10" x14ac:dyDescent="0.3">
      <c r="A5" t="s">
        <v>179</v>
      </c>
      <c r="B5" s="29">
        <v>24046</v>
      </c>
      <c r="C5" s="29">
        <v>149108</v>
      </c>
      <c r="D5" s="2">
        <v>6.6582636905112471</v>
      </c>
      <c r="E5" s="29"/>
      <c r="G5" t="s">
        <v>179</v>
      </c>
      <c r="H5" s="29">
        <v>5703.333333333333</v>
      </c>
      <c r="I5" s="29">
        <v>35092</v>
      </c>
      <c r="J5" s="2">
        <v>6.7478703125665342</v>
      </c>
    </row>
    <row r="6" spans="1:10" x14ac:dyDescent="0.3">
      <c r="A6" t="s">
        <v>180</v>
      </c>
      <c r="B6" s="29">
        <v>27396.666666666664</v>
      </c>
      <c r="C6" s="29">
        <v>185587.66666666669</v>
      </c>
      <c r="D6" s="2">
        <v>6.1281924159362564</v>
      </c>
      <c r="E6" s="29"/>
      <c r="G6" t="s">
        <v>180</v>
      </c>
      <c r="H6" s="29">
        <v>13075.166666666666</v>
      </c>
      <c r="I6" s="29">
        <v>88221.666666666672</v>
      </c>
      <c r="J6" s="2">
        <v>5.9124058159635258</v>
      </c>
    </row>
    <row r="7" spans="1:10" x14ac:dyDescent="0.3">
      <c r="A7" t="s">
        <v>181</v>
      </c>
      <c r="B7" s="29">
        <v>6394</v>
      </c>
      <c r="C7" s="29">
        <v>40664</v>
      </c>
      <c r="D7" s="2">
        <v>6.2398814884706333</v>
      </c>
      <c r="E7" s="29"/>
      <c r="G7" t="s">
        <v>181</v>
      </c>
      <c r="H7" s="29">
        <v>303.83333333333331</v>
      </c>
      <c r="I7" s="29">
        <v>1621</v>
      </c>
      <c r="J7" s="2">
        <v>5.9769571592502864</v>
      </c>
    </row>
    <row r="8" spans="1:10" x14ac:dyDescent="0.3">
      <c r="A8" t="s">
        <v>182</v>
      </c>
      <c r="B8" s="29">
        <v>9746</v>
      </c>
      <c r="C8" s="29">
        <v>67239</v>
      </c>
      <c r="D8" s="2">
        <v>7.032301944890559</v>
      </c>
      <c r="E8" s="29"/>
      <c r="G8" t="s">
        <v>182</v>
      </c>
      <c r="H8" s="29">
        <v>7106</v>
      </c>
      <c r="I8" s="29">
        <v>50486</v>
      </c>
      <c r="J8" s="2">
        <v>6.6589659356262834</v>
      </c>
    </row>
    <row r="9" spans="1:10" x14ac:dyDescent="0.3">
      <c r="A9" t="s">
        <v>183</v>
      </c>
      <c r="B9" s="29">
        <v>17</v>
      </c>
      <c r="C9" s="29">
        <v>92</v>
      </c>
      <c r="D9" s="2">
        <v>5.2</v>
      </c>
      <c r="E9" s="29"/>
      <c r="G9" t="s">
        <v>183</v>
      </c>
      <c r="H9" s="29">
        <v>9</v>
      </c>
      <c r="I9" s="29">
        <v>63</v>
      </c>
      <c r="J9" s="2">
        <v>7</v>
      </c>
    </row>
    <row r="10" spans="1:10" x14ac:dyDescent="0.3">
      <c r="A10" t="s">
        <v>184</v>
      </c>
      <c r="B10" s="29">
        <v>4544</v>
      </c>
      <c r="C10" s="29">
        <v>28404</v>
      </c>
      <c r="D10" s="2">
        <v>6.7955107855028229</v>
      </c>
      <c r="E10" s="29"/>
      <c r="G10" t="s">
        <v>184</v>
      </c>
      <c r="H10" s="29">
        <v>34</v>
      </c>
      <c r="I10" s="29">
        <v>207</v>
      </c>
      <c r="J10" s="2">
        <v>6.0694444444444446</v>
      </c>
    </row>
    <row r="11" spans="1:10" x14ac:dyDescent="0.3">
      <c r="A11" t="s">
        <v>185</v>
      </c>
      <c r="B11" s="29">
        <v>14242.166666666666</v>
      </c>
      <c r="C11" s="29">
        <v>91477</v>
      </c>
      <c r="D11" s="2">
        <v>5.9607945635415485</v>
      </c>
      <c r="E11" s="29"/>
      <c r="G11" t="s">
        <v>185</v>
      </c>
      <c r="H11" s="29">
        <v>20822.666666666668</v>
      </c>
      <c r="I11" s="29">
        <v>126934</v>
      </c>
      <c r="J11" s="2">
        <v>5.8979933446642105</v>
      </c>
    </row>
    <row r="12" spans="1:10" x14ac:dyDescent="0.3">
      <c r="A12" t="s">
        <v>0</v>
      </c>
      <c r="B12" s="29">
        <v>13556.666666666666</v>
      </c>
      <c r="C12" s="29">
        <v>67898</v>
      </c>
      <c r="D12" s="2">
        <v>5</v>
      </c>
      <c r="E12" s="29"/>
      <c r="G12" t="s">
        <v>0</v>
      </c>
      <c r="H12" s="29">
        <v>486.5</v>
      </c>
      <c r="I12" s="29">
        <v>3175</v>
      </c>
      <c r="J12" s="2">
        <v>6.3809510888695602</v>
      </c>
    </row>
    <row r="13" spans="1:10" x14ac:dyDescent="0.3">
      <c r="A13" t="s">
        <v>186</v>
      </c>
      <c r="B13" s="29">
        <v>8477.3333333333321</v>
      </c>
      <c r="C13" s="29">
        <v>59227</v>
      </c>
      <c r="D13" s="2">
        <v>6.3886925795052996</v>
      </c>
      <c r="E13" s="29"/>
      <c r="G13" t="s">
        <v>186</v>
      </c>
      <c r="H13" s="29">
        <v>70.333333333333343</v>
      </c>
      <c r="I13" s="29">
        <v>409</v>
      </c>
      <c r="J13" s="2">
        <v>5.9180124223602482</v>
      </c>
    </row>
    <row r="14" spans="1:10" x14ac:dyDescent="0.3">
      <c r="A14" t="s">
        <v>187</v>
      </c>
      <c r="B14" s="29">
        <v>17814</v>
      </c>
      <c r="C14" s="29">
        <v>106884</v>
      </c>
      <c r="D14" s="2">
        <v>5.8306615259740253</v>
      </c>
      <c r="E14" s="64"/>
      <c r="G14" t="s">
        <v>187</v>
      </c>
      <c r="H14" s="29">
        <v>700</v>
      </c>
      <c r="I14" s="29">
        <v>3948</v>
      </c>
      <c r="J14" s="2">
        <v>5.2377866383129543</v>
      </c>
    </row>
    <row r="15" spans="1:10" x14ac:dyDescent="0.3">
      <c r="A15" t="s">
        <v>1</v>
      </c>
      <c r="B15" s="50">
        <v>46245</v>
      </c>
      <c r="C15" s="50">
        <v>280821</v>
      </c>
      <c r="D15" s="2">
        <v>6.5913699484131252</v>
      </c>
      <c r="E15" s="29"/>
      <c r="G15" t="s">
        <v>1</v>
      </c>
      <c r="H15" s="29">
        <v>5812.8333333333339</v>
      </c>
      <c r="I15" s="29">
        <v>38071</v>
      </c>
      <c r="J15" s="2">
        <v>6.0814589123701186</v>
      </c>
    </row>
    <row r="16" spans="1:10" x14ac:dyDescent="0.3">
      <c r="A16" t="s">
        <v>2</v>
      </c>
      <c r="B16" s="29">
        <v>23311</v>
      </c>
      <c r="C16" s="29">
        <v>120231</v>
      </c>
      <c r="D16" s="2">
        <v>5.4018903888558869</v>
      </c>
      <c r="E16" s="29"/>
      <c r="G16" t="s">
        <v>2</v>
      </c>
      <c r="H16" s="29">
        <v>4392</v>
      </c>
      <c r="I16" s="29">
        <v>30440</v>
      </c>
      <c r="J16" s="2">
        <v>5.2875404993329518</v>
      </c>
    </row>
    <row r="17" spans="1:10" x14ac:dyDescent="0.3">
      <c r="A17" t="s">
        <v>188</v>
      </c>
      <c r="B17" s="29">
        <v>7416</v>
      </c>
      <c r="C17" s="29">
        <v>33882</v>
      </c>
      <c r="D17" s="2">
        <v>4.5169332527817678</v>
      </c>
      <c r="E17" s="29"/>
      <c r="G17" t="s">
        <v>188</v>
      </c>
      <c r="H17" s="29">
        <v>21991</v>
      </c>
      <c r="I17" s="29">
        <v>129041</v>
      </c>
      <c r="J17" s="2">
        <v>5.5629126476148949</v>
      </c>
    </row>
    <row r="18" spans="1:10" x14ac:dyDescent="0.3">
      <c r="A18" t="s">
        <v>189</v>
      </c>
      <c r="B18" s="29">
        <v>8215.5</v>
      </c>
      <c r="C18" s="29">
        <v>50678</v>
      </c>
      <c r="D18" s="2">
        <v>6.6183673619018162</v>
      </c>
      <c r="E18" s="29"/>
      <c r="G18" t="s">
        <v>189</v>
      </c>
      <c r="H18" s="29">
        <v>7963.166666666667</v>
      </c>
      <c r="I18" s="29">
        <v>48996</v>
      </c>
      <c r="J18" s="2">
        <v>6.5104072078963755</v>
      </c>
    </row>
    <row r="19" spans="1:10" x14ac:dyDescent="0.3">
      <c r="A19" t="s">
        <v>190</v>
      </c>
      <c r="B19" s="29">
        <v>5259</v>
      </c>
      <c r="C19" s="29">
        <v>36813</v>
      </c>
      <c r="D19" s="2">
        <v>7</v>
      </c>
      <c r="E19" s="29"/>
      <c r="G19" t="s">
        <v>190</v>
      </c>
      <c r="H19" s="29">
        <v>5</v>
      </c>
      <c r="I19" s="29">
        <v>22</v>
      </c>
      <c r="J19" s="2">
        <v>4.625</v>
      </c>
    </row>
    <row r="20" spans="1:10" x14ac:dyDescent="0.3">
      <c r="A20" t="s">
        <v>191</v>
      </c>
      <c r="B20" s="29">
        <v>12217</v>
      </c>
      <c r="C20" s="29">
        <v>82300</v>
      </c>
      <c r="D20" s="2">
        <v>6.2249999999999996</v>
      </c>
      <c r="E20" s="29"/>
      <c r="G20" t="s">
        <v>191</v>
      </c>
      <c r="H20" s="29">
        <v>26080.166666666664</v>
      </c>
      <c r="I20" s="29">
        <v>151878</v>
      </c>
      <c r="J20" s="2">
        <v>6.3375191544119147</v>
      </c>
    </row>
    <row r="21" spans="1:10" x14ac:dyDescent="0.3">
      <c r="A21" t="s">
        <v>192</v>
      </c>
      <c r="B21" s="29">
        <v>1871</v>
      </c>
      <c r="C21" s="29">
        <v>8560</v>
      </c>
      <c r="D21" s="2">
        <v>5.9410739087524238</v>
      </c>
      <c r="E21" s="29"/>
      <c r="G21" t="s">
        <v>192</v>
      </c>
      <c r="H21" s="29">
        <v>12949.833333333334</v>
      </c>
      <c r="I21" s="29">
        <v>88711</v>
      </c>
      <c r="J21" s="2">
        <v>6.1668156733585295</v>
      </c>
    </row>
    <row r="22" spans="1:10" x14ac:dyDescent="0.3">
      <c r="A22" t="s">
        <v>193</v>
      </c>
      <c r="B22" s="29">
        <v>7443</v>
      </c>
      <c r="C22" s="29">
        <v>37971</v>
      </c>
      <c r="D22" s="2">
        <v>5.9217197481883854</v>
      </c>
      <c r="E22" s="29"/>
      <c r="G22" t="s">
        <v>193</v>
      </c>
      <c r="H22" s="29">
        <v>6155</v>
      </c>
      <c r="I22" s="29">
        <v>29751</v>
      </c>
      <c r="J22" s="2">
        <v>5.4223436519501123</v>
      </c>
    </row>
    <row r="23" spans="1:10" x14ac:dyDescent="0.3">
      <c r="A23" t="s">
        <v>194</v>
      </c>
      <c r="B23" s="29">
        <v>45654</v>
      </c>
      <c r="C23" s="29">
        <v>300585</v>
      </c>
      <c r="D23" s="2">
        <v>5.2650462829577069</v>
      </c>
      <c r="G23" t="s">
        <v>194</v>
      </c>
      <c r="H23" s="50">
        <v>55728.166666666672</v>
      </c>
      <c r="I23" s="29">
        <v>349458</v>
      </c>
      <c r="J23" s="2">
        <v>5.8719872381711919</v>
      </c>
    </row>
    <row r="24" spans="1:10" x14ac:dyDescent="0.3">
      <c r="A24" s="17" t="s">
        <v>3</v>
      </c>
      <c r="B24" s="30">
        <f>SUBTOTAL(109,B3:B23)</f>
        <v>372968.5</v>
      </c>
      <c r="C24" s="30">
        <f>SUBTOTAL(109,C3:C23)</f>
        <v>2305047.666666667</v>
      </c>
      <c r="D24" s="8">
        <v>6.0101098737503156</v>
      </c>
      <c r="G24" s="75" t="s">
        <v>198</v>
      </c>
      <c r="H24" s="73">
        <v>72312.633333333302</v>
      </c>
      <c r="I24" s="73">
        <v>443743</v>
      </c>
      <c r="J24" s="74">
        <v>5.9899762419379599</v>
      </c>
    </row>
    <row r="25" spans="1:10" x14ac:dyDescent="0.3">
      <c r="G25" s="15" t="s">
        <v>3</v>
      </c>
      <c r="H25" s="49">
        <f>SUBTOTAL(109,H3:H24)</f>
        <v>372968.8</v>
      </c>
      <c r="I25" s="49">
        <v>2305047.6666666698</v>
      </c>
      <c r="J25" s="51">
        <v>6.0101098737503102</v>
      </c>
    </row>
  </sheetData>
  <mergeCells count="2">
    <mergeCell ref="A1:D1"/>
    <mergeCell ref="G1:J1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18" sqref="C18"/>
    </sheetView>
  </sheetViews>
  <sheetFormatPr defaultRowHeight="14.4" x14ac:dyDescent="0.3"/>
  <cols>
    <col min="1" max="1" width="22" bestFit="1" customWidth="1"/>
    <col min="2" max="2" width="19.6640625" bestFit="1" customWidth="1"/>
    <col min="3" max="3" width="7.88671875" bestFit="1" customWidth="1"/>
    <col min="4" max="4" width="10.44140625" bestFit="1" customWidth="1"/>
    <col min="5" max="6" width="17.109375" bestFit="1" customWidth="1"/>
  </cols>
  <sheetData>
    <row r="1" spans="1:7" x14ac:dyDescent="0.3">
      <c r="A1" s="99" t="s">
        <v>308</v>
      </c>
      <c r="B1" s="99"/>
      <c r="C1" s="99"/>
      <c r="D1" s="99"/>
      <c r="E1" s="99"/>
      <c r="F1" s="99"/>
    </row>
    <row r="2" spans="1:7" x14ac:dyDescent="0.3">
      <c r="A2" s="84" t="s">
        <v>200</v>
      </c>
      <c r="B2" s="84" t="s">
        <v>204</v>
      </c>
      <c r="C2" s="84" t="s">
        <v>309</v>
      </c>
      <c r="D2" s="84" t="s">
        <v>310</v>
      </c>
      <c r="E2" s="84" t="s">
        <v>311</v>
      </c>
      <c r="F2" s="84" t="s">
        <v>312</v>
      </c>
      <c r="G2" s="85" t="s">
        <v>313</v>
      </c>
    </row>
    <row r="3" spans="1:7" x14ac:dyDescent="0.3">
      <c r="A3" s="84" t="s">
        <v>182</v>
      </c>
      <c r="B3" s="84" t="s">
        <v>18</v>
      </c>
      <c r="C3" s="86">
        <v>2290</v>
      </c>
      <c r="D3" s="86">
        <v>3184</v>
      </c>
      <c r="E3" s="86">
        <v>892</v>
      </c>
      <c r="F3" s="86">
        <v>1302</v>
      </c>
      <c r="G3" s="87"/>
    </row>
    <row r="4" spans="1:7" x14ac:dyDescent="0.3">
      <c r="A4" s="84" t="s">
        <v>182</v>
      </c>
      <c r="B4" s="84" t="s">
        <v>21</v>
      </c>
      <c r="C4" s="86">
        <v>3963</v>
      </c>
      <c r="D4" s="86">
        <v>5928</v>
      </c>
      <c r="E4" s="86">
        <v>1218</v>
      </c>
      <c r="F4" s="86">
        <v>1814</v>
      </c>
      <c r="G4" s="87"/>
    </row>
    <row r="5" spans="1:7" x14ac:dyDescent="0.3">
      <c r="A5" s="84" t="s">
        <v>182</v>
      </c>
      <c r="B5" s="84" t="s">
        <v>27</v>
      </c>
      <c r="C5" s="86">
        <v>2337</v>
      </c>
      <c r="D5" s="86">
        <v>3064</v>
      </c>
      <c r="E5" s="86">
        <v>2260</v>
      </c>
      <c r="F5" s="86">
        <v>2553</v>
      </c>
      <c r="G5" s="87"/>
    </row>
    <row r="6" spans="1:7" x14ac:dyDescent="0.3">
      <c r="A6" s="84" t="s">
        <v>185</v>
      </c>
      <c r="B6" s="84" t="s">
        <v>57</v>
      </c>
      <c r="C6" s="86">
        <v>995.20976153714184</v>
      </c>
      <c r="D6" s="86">
        <v>1151.3675655832812</v>
      </c>
      <c r="E6" s="86">
        <v>1166.9043831638987</v>
      </c>
      <c r="F6" s="86">
        <v>1103.5182897156781</v>
      </c>
      <c r="G6" s="87"/>
    </row>
    <row r="7" spans="1:7" x14ac:dyDescent="0.3">
      <c r="A7" s="84" t="s">
        <v>185</v>
      </c>
      <c r="B7" s="84" t="s">
        <v>73</v>
      </c>
      <c r="C7" s="86">
        <v>80.641588296760716</v>
      </c>
      <c r="D7" s="86">
        <v>94.504702194357364</v>
      </c>
      <c r="E7" s="86">
        <v>90.583072100313473</v>
      </c>
      <c r="F7" s="86">
        <v>127.27063740856842</v>
      </c>
      <c r="G7" s="87"/>
    </row>
    <row r="8" spans="1:7" x14ac:dyDescent="0.3">
      <c r="A8" s="84" t="s">
        <v>185</v>
      </c>
      <c r="B8" s="84" t="s">
        <v>78</v>
      </c>
      <c r="C8" s="86">
        <v>1019.1257556806337</v>
      </c>
      <c r="D8" s="86">
        <v>1198.2552575752002</v>
      </c>
      <c r="E8" s="86">
        <v>1255.7895314473506</v>
      </c>
      <c r="F8" s="86">
        <v>1271.8294552968152</v>
      </c>
      <c r="G8" s="87"/>
    </row>
    <row r="9" spans="1:7" x14ac:dyDescent="0.3">
      <c r="A9" s="84" t="s">
        <v>1</v>
      </c>
      <c r="B9" s="84" t="s">
        <v>127</v>
      </c>
      <c r="C9" s="86">
        <v>825</v>
      </c>
      <c r="D9" s="86">
        <v>879</v>
      </c>
      <c r="E9" s="86">
        <v>1061</v>
      </c>
      <c r="F9" s="86">
        <v>1051</v>
      </c>
      <c r="G9" s="87"/>
    </row>
    <row r="10" spans="1:7" x14ac:dyDescent="0.3">
      <c r="A10" s="84" t="s">
        <v>1</v>
      </c>
      <c r="B10" s="84" t="s">
        <v>131</v>
      </c>
      <c r="C10" s="86">
        <v>3531</v>
      </c>
      <c r="D10" s="86">
        <v>3320</v>
      </c>
      <c r="E10" s="86">
        <v>7121</v>
      </c>
      <c r="F10" s="86">
        <v>6786</v>
      </c>
      <c r="G10" s="87"/>
    </row>
    <row r="11" spans="1:7" x14ac:dyDescent="0.3">
      <c r="A11" s="84" t="s">
        <v>1</v>
      </c>
      <c r="B11" s="84" t="s">
        <v>148</v>
      </c>
      <c r="C11" s="86">
        <v>1381</v>
      </c>
      <c r="D11" s="86">
        <v>1321</v>
      </c>
      <c r="E11" s="86">
        <v>1645</v>
      </c>
      <c r="F11" s="86">
        <v>1738</v>
      </c>
      <c r="G11" s="87"/>
    </row>
    <row r="12" spans="1:7" x14ac:dyDescent="0.3">
      <c r="A12" s="84" t="s">
        <v>189</v>
      </c>
      <c r="B12" s="84" t="s">
        <v>137</v>
      </c>
      <c r="C12" s="86">
        <v>510</v>
      </c>
      <c r="D12" s="86">
        <v>636</v>
      </c>
      <c r="E12" s="86">
        <v>113</v>
      </c>
      <c r="F12" s="86">
        <v>111</v>
      </c>
      <c r="G12" s="87"/>
    </row>
    <row r="13" spans="1:7" x14ac:dyDescent="0.3">
      <c r="A13" s="84" t="s">
        <v>189</v>
      </c>
      <c r="B13" s="84" t="s">
        <v>189</v>
      </c>
      <c r="C13" s="86">
        <v>2491</v>
      </c>
      <c r="D13" s="86">
        <v>2489</v>
      </c>
      <c r="E13" s="86">
        <v>1074</v>
      </c>
      <c r="F13" s="86">
        <v>1059</v>
      </c>
      <c r="G13" s="87"/>
    </row>
    <row r="14" spans="1:7" x14ac:dyDescent="0.3">
      <c r="A14" s="84" t="s">
        <v>189</v>
      </c>
      <c r="B14" s="84" t="s">
        <v>143</v>
      </c>
      <c r="C14" s="86">
        <v>5369</v>
      </c>
      <c r="D14" s="86">
        <v>4882</v>
      </c>
      <c r="E14" s="86">
        <v>1854</v>
      </c>
      <c r="F14" s="86">
        <v>2017</v>
      </c>
      <c r="G14" s="87"/>
    </row>
    <row r="15" spans="1:7" x14ac:dyDescent="0.3">
      <c r="A15" s="85"/>
      <c r="B15" s="85"/>
      <c r="C15" s="87">
        <f>SUBTOTAL(109,Table22[[Men ]])</f>
        <v>24791.977105514539</v>
      </c>
      <c r="D15" s="87">
        <f>SUBTOTAL(109,Table22[Women])</f>
        <v>28147.127525352837</v>
      </c>
      <c r="E15" s="87">
        <f>SUBTOTAL(109,Table22[Boys (under 18)])</f>
        <v>19751.276986711564</v>
      </c>
      <c r="F15" s="87">
        <f>SUBTOTAL(109,Table22[Girls (under 18)])</f>
        <v>20933.61838242106</v>
      </c>
      <c r="G15" s="87">
        <f>SUM(Table22[[#Totals],[Men ]:[Girls (under 18)]])</f>
        <v>93624</v>
      </c>
    </row>
    <row r="16" spans="1:7" x14ac:dyDescent="0.3">
      <c r="C16" s="88">
        <v>0.27</v>
      </c>
      <c r="D16" s="88">
        <f>Table22[[#Totals],[Women]]/Table22[[#Totals],[Total]]</f>
        <v>0.30064008721431296</v>
      </c>
      <c r="E16" s="88">
        <f>Table22[[#Totals],[Boys (under 18)]]/Table22[[#Totals],[Total]]</f>
        <v>0.21096382323668678</v>
      </c>
      <c r="F16" s="88">
        <f>Table22[[#Totals],[Girls (under 18)]]/Table22[[#Totals],[Total]]</f>
        <v>0.22359243764869116</v>
      </c>
    </row>
    <row r="19" spans="3:7" x14ac:dyDescent="0.3">
      <c r="C19" s="96"/>
      <c r="D19" s="96"/>
      <c r="E19" s="96"/>
      <c r="F19" s="96"/>
      <c r="G19" s="89"/>
    </row>
    <row r="20" spans="3:7" x14ac:dyDescent="0.3">
      <c r="C20" s="88"/>
      <c r="D20" s="88"/>
      <c r="E20" s="88"/>
      <c r="F20" s="88"/>
    </row>
  </sheetData>
  <mergeCells count="1">
    <mergeCell ref="A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27" sqref="D27"/>
    </sheetView>
  </sheetViews>
  <sheetFormatPr defaultRowHeight="14.4" x14ac:dyDescent="0.3"/>
  <cols>
    <col min="1" max="1" width="27.44140625" bestFit="1" customWidth="1"/>
    <col min="2" max="2" width="11.5546875" bestFit="1" customWidth="1"/>
    <col min="3" max="3" width="13.33203125" bestFit="1" customWidth="1"/>
    <col min="4" max="4" width="18.5546875" bestFit="1" customWidth="1"/>
    <col min="5" max="5" width="22.33203125" bestFit="1" customWidth="1"/>
    <col min="6" max="6" width="23" bestFit="1" customWidth="1"/>
    <col min="7" max="7" width="27.5546875" bestFit="1" customWidth="1"/>
    <col min="8" max="8" width="11.5546875" bestFit="1" customWidth="1"/>
    <col min="9" max="9" width="13.33203125" bestFit="1" customWidth="1"/>
    <col min="10" max="10" width="18.5546875" bestFit="1" customWidth="1"/>
  </cols>
  <sheetData>
    <row r="1" spans="1:10" x14ac:dyDescent="0.3">
      <c r="A1" s="100" t="s">
        <v>314</v>
      </c>
      <c r="B1" s="100"/>
      <c r="C1" s="100"/>
      <c r="D1" s="100"/>
      <c r="E1" s="100" t="s">
        <v>315</v>
      </c>
      <c r="F1" s="100"/>
      <c r="G1" s="100" t="s">
        <v>316</v>
      </c>
      <c r="H1" s="100"/>
      <c r="I1" s="100"/>
      <c r="J1" s="100"/>
    </row>
    <row r="2" spans="1:10" s="90" customFormat="1" ht="26.25" customHeight="1" x14ac:dyDescent="0.3">
      <c r="A2" s="91" t="s">
        <v>207</v>
      </c>
      <c r="B2" s="91" t="s">
        <v>317</v>
      </c>
      <c r="C2" s="91" t="s">
        <v>5</v>
      </c>
      <c r="D2" s="91" t="s">
        <v>318</v>
      </c>
      <c r="E2" s="92" t="s">
        <v>319</v>
      </c>
      <c r="F2" s="92" t="s">
        <v>320</v>
      </c>
      <c r="G2" s="91" t="s">
        <v>207</v>
      </c>
      <c r="H2" s="91" t="s">
        <v>317</v>
      </c>
      <c r="I2" s="91" t="s">
        <v>5</v>
      </c>
      <c r="J2" s="91" t="s">
        <v>318</v>
      </c>
    </row>
    <row r="3" spans="1:10" x14ac:dyDescent="0.3">
      <c r="A3" s="95" t="s">
        <v>177</v>
      </c>
      <c r="B3" s="93">
        <v>9596</v>
      </c>
      <c r="C3" s="93">
        <v>52541</v>
      </c>
      <c r="D3" s="93">
        <v>6</v>
      </c>
      <c r="E3" s="94">
        <v>20472</v>
      </c>
      <c r="F3" s="94">
        <v>110577</v>
      </c>
      <c r="G3" s="93" t="s">
        <v>177</v>
      </c>
      <c r="H3" s="93">
        <v>30068</v>
      </c>
      <c r="I3" s="93">
        <v>163118</v>
      </c>
      <c r="J3" s="93">
        <v>5.4249700678462149</v>
      </c>
    </row>
    <row r="4" spans="1:10" x14ac:dyDescent="0.3">
      <c r="A4" s="95" t="s">
        <v>178</v>
      </c>
      <c r="B4" s="93">
        <v>29683</v>
      </c>
      <c r="C4" s="93">
        <v>195325</v>
      </c>
      <c r="D4" s="93">
        <v>6</v>
      </c>
      <c r="E4" s="94">
        <v>29352</v>
      </c>
      <c r="F4" s="94">
        <v>198183</v>
      </c>
      <c r="G4" s="93" t="s">
        <v>178</v>
      </c>
      <c r="H4" s="93">
        <v>59035</v>
      </c>
      <c r="I4" s="93">
        <v>393508</v>
      </c>
      <c r="J4" s="93">
        <v>6.6656729059032775</v>
      </c>
    </row>
    <row r="5" spans="1:10" x14ac:dyDescent="0.3">
      <c r="A5" s="95" t="s">
        <v>179</v>
      </c>
      <c r="B5" s="93">
        <v>1297</v>
      </c>
      <c r="C5" s="93">
        <v>7675</v>
      </c>
      <c r="D5" s="93">
        <v>6</v>
      </c>
      <c r="E5" s="94">
        <v>22749</v>
      </c>
      <c r="F5" s="94">
        <v>141433</v>
      </c>
      <c r="G5" s="93" t="s">
        <v>179</v>
      </c>
      <c r="H5" s="93">
        <v>24046</v>
      </c>
      <c r="I5" s="93">
        <v>149108</v>
      </c>
      <c r="J5" s="93">
        <v>6.2009481826499213</v>
      </c>
    </row>
    <row r="6" spans="1:10" x14ac:dyDescent="0.3">
      <c r="A6" s="95" t="s">
        <v>180</v>
      </c>
      <c r="B6" s="93">
        <v>34895</v>
      </c>
      <c r="C6" s="93">
        <v>235656</v>
      </c>
      <c r="D6" s="93">
        <v>6</v>
      </c>
      <c r="E6" s="94">
        <v>-7498</v>
      </c>
      <c r="F6" s="94">
        <v>-50068</v>
      </c>
      <c r="G6" s="93" t="s">
        <v>180</v>
      </c>
      <c r="H6" s="93">
        <v>27397</v>
      </c>
      <c r="I6" s="93">
        <v>185588</v>
      </c>
      <c r="J6" s="93">
        <v>6.7740263532503562</v>
      </c>
    </row>
    <row r="7" spans="1:10" x14ac:dyDescent="0.3">
      <c r="A7" s="95" t="s">
        <v>181</v>
      </c>
      <c r="B7" s="93">
        <v>8523</v>
      </c>
      <c r="C7" s="93">
        <v>53016</v>
      </c>
      <c r="D7" s="93">
        <v>6</v>
      </c>
      <c r="E7" s="94">
        <v>-2129</v>
      </c>
      <c r="F7" s="94">
        <v>-12352</v>
      </c>
      <c r="G7" s="93" t="s">
        <v>181</v>
      </c>
      <c r="H7" s="93">
        <v>6394</v>
      </c>
      <c r="I7" s="93">
        <v>40664</v>
      </c>
      <c r="J7" s="93">
        <v>6.3597122302158278</v>
      </c>
    </row>
    <row r="8" spans="1:10" x14ac:dyDescent="0.3">
      <c r="A8" s="95" t="s">
        <v>182</v>
      </c>
      <c r="B8" s="93">
        <v>7269</v>
      </c>
      <c r="C8" s="93">
        <v>48053</v>
      </c>
      <c r="D8" s="93">
        <v>7</v>
      </c>
      <c r="E8" s="94">
        <v>2477</v>
      </c>
      <c r="F8" s="94">
        <v>19186</v>
      </c>
      <c r="G8" s="93" t="s">
        <v>182</v>
      </c>
      <c r="H8" s="93">
        <v>9746</v>
      </c>
      <c r="I8" s="93">
        <v>67239</v>
      </c>
      <c r="J8" s="93">
        <v>6.8991381079417193</v>
      </c>
    </row>
    <row r="9" spans="1:10" x14ac:dyDescent="0.3">
      <c r="A9" s="95" t="s">
        <v>183</v>
      </c>
      <c r="B9" s="93">
        <v>19</v>
      </c>
      <c r="C9" s="93">
        <v>110</v>
      </c>
      <c r="D9" s="93">
        <v>6</v>
      </c>
      <c r="E9" s="94">
        <v>-2</v>
      </c>
      <c r="F9" s="94">
        <v>-18</v>
      </c>
      <c r="G9" s="93" t="s">
        <v>183</v>
      </c>
      <c r="H9" s="93">
        <v>17</v>
      </c>
      <c r="I9" s="93">
        <v>92</v>
      </c>
      <c r="J9" s="93">
        <v>5.4117647058823533</v>
      </c>
    </row>
    <row r="10" spans="1:10" x14ac:dyDescent="0.3">
      <c r="A10" s="95" t="s">
        <v>184</v>
      </c>
      <c r="B10" s="93">
        <v>5935</v>
      </c>
      <c r="C10" s="93">
        <v>36618</v>
      </c>
      <c r="D10" s="93">
        <v>6</v>
      </c>
      <c r="E10" s="94">
        <v>-1391</v>
      </c>
      <c r="F10" s="94">
        <v>-8214</v>
      </c>
      <c r="G10" s="93" t="s">
        <v>184</v>
      </c>
      <c r="H10" s="93">
        <v>4544</v>
      </c>
      <c r="I10" s="93">
        <v>28404</v>
      </c>
      <c r="J10" s="93">
        <v>6.250880281690141</v>
      </c>
    </row>
    <row r="11" spans="1:10" x14ac:dyDescent="0.3">
      <c r="A11" s="95" t="s">
        <v>185</v>
      </c>
      <c r="B11" s="93">
        <v>1738</v>
      </c>
      <c r="C11" s="93">
        <v>9239</v>
      </c>
      <c r="D11" s="93">
        <v>6</v>
      </c>
      <c r="E11" s="94">
        <v>12504</v>
      </c>
      <c r="F11" s="94">
        <v>82238</v>
      </c>
      <c r="G11" s="93" t="s">
        <v>185</v>
      </c>
      <c r="H11" s="93">
        <v>14242</v>
      </c>
      <c r="I11" s="93">
        <v>91477</v>
      </c>
      <c r="J11" s="93">
        <v>6.4230445162196323</v>
      </c>
    </row>
    <row r="12" spans="1:10" x14ac:dyDescent="0.3">
      <c r="A12" s="95" t="s">
        <v>0</v>
      </c>
      <c r="B12" s="93">
        <v>12551</v>
      </c>
      <c r="C12" s="93">
        <v>58185</v>
      </c>
      <c r="D12" s="93">
        <v>6</v>
      </c>
      <c r="E12" s="94">
        <v>1006</v>
      </c>
      <c r="F12" s="94">
        <v>9713</v>
      </c>
      <c r="G12" s="93" t="s">
        <v>0</v>
      </c>
      <c r="H12" s="93">
        <v>13557</v>
      </c>
      <c r="I12" s="93">
        <v>67898</v>
      </c>
      <c r="J12" s="93">
        <v>5.0083351773991298</v>
      </c>
    </row>
    <row r="13" spans="1:10" x14ac:dyDescent="0.3">
      <c r="A13" s="95" t="s">
        <v>186</v>
      </c>
      <c r="B13" s="93">
        <v>5303</v>
      </c>
      <c r="C13" s="93">
        <v>37009</v>
      </c>
      <c r="D13" s="93">
        <v>6</v>
      </c>
      <c r="E13" s="94">
        <v>3174</v>
      </c>
      <c r="F13" s="94">
        <v>22218</v>
      </c>
      <c r="G13" s="93" t="s">
        <v>186</v>
      </c>
      <c r="H13" s="93">
        <v>8477</v>
      </c>
      <c r="I13" s="93">
        <v>59227</v>
      </c>
      <c r="J13" s="93">
        <v>6.9867877786952928</v>
      </c>
    </row>
    <row r="14" spans="1:10" x14ac:dyDescent="0.3">
      <c r="A14" s="95" t="s">
        <v>187</v>
      </c>
      <c r="B14" s="93">
        <v>16878</v>
      </c>
      <c r="C14" s="93">
        <v>100663</v>
      </c>
      <c r="D14" s="93">
        <v>6</v>
      </c>
      <c r="E14" s="94">
        <v>936</v>
      </c>
      <c r="F14" s="94">
        <v>6221</v>
      </c>
      <c r="G14" s="93" t="s">
        <v>187</v>
      </c>
      <c r="H14" s="93">
        <v>17814</v>
      </c>
      <c r="I14" s="93">
        <v>106884</v>
      </c>
      <c r="J14" s="93">
        <v>6</v>
      </c>
    </row>
    <row r="15" spans="1:10" x14ac:dyDescent="0.3">
      <c r="A15" s="95" t="s">
        <v>1</v>
      </c>
      <c r="B15" s="93">
        <v>49798</v>
      </c>
      <c r="C15" s="93">
        <v>298788</v>
      </c>
      <c r="D15" s="93">
        <v>6</v>
      </c>
      <c r="E15" s="94">
        <v>-3553</v>
      </c>
      <c r="F15" s="94">
        <v>-17967</v>
      </c>
      <c r="G15" s="93" t="s">
        <v>1</v>
      </c>
      <c r="H15" s="93">
        <v>46245</v>
      </c>
      <c r="I15" s="93">
        <v>280821</v>
      </c>
      <c r="J15" s="93">
        <v>6.0724618877716514</v>
      </c>
    </row>
    <row r="16" spans="1:10" x14ac:dyDescent="0.3">
      <c r="A16" s="95" t="s">
        <v>2</v>
      </c>
      <c r="B16" s="93">
        <v>14309</v>
      </c>
      <c r="C16" s="93">
        <v>57708</v>
      </c>
      <c r="D16" s="93">
        <v>4</v>
      </c>
      <c r="E16" s="94">
        <v>9002</v>
      </c>
      <c r="F16" s="94">
        <v>62523</v>
      </c>
      <c r="G16" s="93" t="s">
        <v>2</v>
      </c>
      <c r="H16" s="93">
        <v>23311</v>
      </c>
      <c r="I16" s="93">
        <v>120231</v>
      </c>
      <c r="J16" s="93">
        <v>5.1576937926300888</v>
      </c>
    </row>
    <row r="17" spans="1:10" x14ac:dyDescent="0.3">
      <c r="A17" s="95" t="s">
        <v>188</v>
      </c>
      <c r="B17" s="93">
        <v>8183</v>
      </c>
      <c r="C17" s="93">
        <v>38484</v>
      </c>
      <c r="D17" s="93">
        <v>5</v>
      </c>
      <c r="E17" s="94">
        <v>-767</v>
      </c>
      <c r="F17" s="94">
        <v>-4602</v>
      </c>
      <c r="G17" s="93" t="s">
        <v>188</v>
      </c>
      <c r="H17" s="93">
        <v>7416</v>
      </c>
      <c r="I17" s="93">
        <v>33882</v>
      </c>
      <c r="J17" s="93">
        <v>4.5687702265372172</v>
      </c>
    </row>
    <row r="18" spans="1:10" x14ac:dyDescent="0.3">
      <c r="A18" s="95" t="s">
        <v>189</v>
      </c>
      <c r="B18" s="93">
        <v>7165</v>
      </c>
      <c r="C18" s="93">
        <v>42999</v>
      </c>
      <c r="D18" s="93">
        <v>6</v>
      </c>
      <c r="E18" s="94">
        <v>1051</v>
      </c>
      <c r="F18" s="94">
        <v>7679</v>
      </c>
      <c r="G18" s="93" t="s">
        <v>189</v>
      </c>
      <c r="H18" s="93">
        <v>8216</v>
      </c>
      <c r="I18" s="93">
        <v>50678</v>
      </c>
      <c r="J18" s="93">
        <v>6.1682083739045765</v>
      </c>
    </row>
    <row r="19" spans="1:10" x14ac:dyDescent="0.3">
      <c r="A19" s="95" t="s">
        <v>190</v>
      </c>
      <c r="B19" s="93">
        <v>5259</v>
      </c>
      <c r="C19" s="93">
        <v>36813</v>
      </c>
      <c r="D19" s="93">
        <v>7</v>
      </c>
      <c r="E19" s="94">
        <v>0</v>
      </c>
      <c r="F19" s="94">
        <v>0</v>
      </c>
      <c r="G19" s="93" t="s">
        <v>190</v>
      </c>
      <c r="H19" s="93">
        <v>5259</v>
      </c>
      <c r="I19" s="93">
        <v>36813</v>
      </c>
      <c r="J19" s="93">
        <v>7</v>
      </c>
    </row>
    <row r="20" spans="1:10" x14ac:dyDescent="0.3">
      <c r="A20" s="95" t="s">
        <v>191</v>
      </c>
      <c r="B20" s="93">
        <v>6741</v>
      </c>
      <c r="C20" s="93">
        <v>40420</v>
      </c>
      <c r="D20" s="93">
        <v>6</v>
      </c>
      <c r="E20" s="94">
        <v>5476</v>
      </c>
      <c r="F20" s="94">
        <v>41880</v>
      </c>
      <c r="G20" s="93" t="s">
        <v>191</v>
      </c>
      <c r="H20" s="93">
        <v>12217</v>
      </c>
      <c r="I20" s="93">
        <v>82300</v>
      </c>
      <c r="J20" s="93">
        <v>6.7365146926414017</v>
      </c>
    </row>
    <row r="21" spans="1:10" x14ac:dyDescent="0.3">
      <c r="A21" s="95" t="s">
        <v>192</v>
      </c>
      <c r="B21" s="93">
        <v>1157</v>
      </c>
      <c r="C21" s="93">
        <v>4146</v>
      </c>
      <c r="D21" s="93">
        <v>6</v>
      </c>
      <c r="E21" s="94">
        <v>714</v>
      </c>
      <c r="F21" s="94">
        <v>4414</v>
      </c>
      <c r="G21" s="93" t="s">
        <v>192</v>
      </c>
      <c r="H21" s="93">
        <v>1871</v>
      </c>
      <c r="I21" s="93">
        <v>8560</v>
      </c>
      <c r="J21" s="93">
        <v>4.575093532870123</v>
      </c>
    </row>
    <row r="22" spans="1:10" x14ac:dyDescent="0.3">
      <c r="A22" s="95" t="s">
        <v>193</v>
      </c>
      <c r="B22" s="93">
        <v>7196</v>
      </c>
      <c r="C22" s="93">
        <v>36654</v>
      </c>
      <c r="D22" s="93">
        <v>6</v>
      </c>
      <c r="E22" s="94">
        <v>247</v>
      </c>
      <c r="F22" s="94">
        <v>1317</v>
      </c>
      <c r="G22" s="93" t="s">
        <v>193</v>
      </c>
      <c r="H22" s="93">
        <v>7443</v>
      </c>
      <c r="I22" s="93">
        <v>37971</v>
      </c>
      <c r="J22" s="93">
        <v>5.1015719467956471</v>
      </c>
    </row>
    <row r="23" spans="1:10" x14ac:dyDescent="0.3">
      <c r="A23" s="95" t="s">
        <v>194</v>
      </c>
      <c r="B23" s="93">
        <v>12424</v>
      </c>
      <c r="C23" s="93">
        <v>49016</v>
      </c>
      <c r="D23" s="93">
        <v>6</v>
      </c>
      <c r="E23" s="94">
        <v>33230</v>
      </c>
      <c r="F23" s="94">
        <v>251569</v>
      </c>
      <c r="G23" s="93" t="s">
        <v>194</v>
      </c>
      <c r="H23" s="93">
        <v>45654</v>
      </c>
      <c r="I23" s="93">
        <v>300585</v>
      </c>
      <c r="J23" s="93">
        <v>6.5839794979629387</v>
      </c>
    </row>
    <row r="24" spans="1:10" x14ac:dyDescent="0.3">
      <c r="A24" s="95" t="s">
        <v>3</v>
      </c>
      <c r="B24" s="93">
        <f>SUM(B3:B23)</f>
        <v>245919</v>
      </c>
      <c r="C24" s="93">
        <f t="shared" ref="C24:I24" si="0">SUM(C3:C23)</f>
        <v>1439118</v>
      </c>
      <c r="D24" s="93">
        <f>AVERAGE(D3:D23)</f>
        <v>5.9523809523809526</v>
      </c>
      <c r="E24" s="93">
        <f t="shared" si="0"/>
        <v>127050</v>
      </c>
      <c r="F24" s="93">
        <f t="shared" si="0"/>
        <v>865930</v>
      </c>
      <c r="G24" s="93">
        <f t="shared" si="0"/>
        <v>0</v>
      </c>
      <c r="H24" s="93">
        <f t="shared" si="0"/>
        <v>372969</v>
      </c>
      <c r="I24" s="93">
        <f t="shared" si="0"/>
        <v>2305048</v>
      </c>
      <c r="J24" s="93">
        <f>AVERAGE(J3:J23)</f>
        <v>6.0175987742289294</v>
      </c>
    </row>
    <row r="27" spans="1:10" x14ac:dyDescent="0.3">
      <c r="D27" s="89"/>
    </row>
  </sheetData>
  <mergeCells count="3">
    <mergeCell ref="A1:D1"/>
    <mergeCell ref="E1:F1"/>
    <mergeCell ref="G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7"/>
  <sheetViews>
    <sheetView workbookViewId="0">
      <selection activeCell="H2" sqref="H2"/>
    </sheetView>
  </sheetViews>
  <sheetFormatPr defaultRowHeight="14.4" x14ac:dyDescent="0.3"/>
  <cols>
    <col min="1" max="1" width="28.109375" bestFit="1" customWidth="1"/>
    <col min="2" max="2" width="23.109375" bestFit="1" customWidth="1"/>
    <col min="3" max="3" width="21.44140625" style="55" bestFit="1" customWidth="1"/>
    <col min="4" max="4" width="15.33203125" style="74" bestFit="1" customWidth="1"/>
    <col min="5" max="5" width="15.109375" style="74" bestFit="1" customWidth="1"/>
    <col min="6" max="6" width="24.88671875" style="55" customWidth="1"/>
  </cols>
  <sheetData>
    <row r="1" spans="1:6" ht="34.950000000000003" customHeight="1" x14ac:dyDescent="0.3">
      <c r="A1" s="101" t="s">
        <v>211</v>
      </c>
      <c r="B1" s="101"/>
      <c r="C1" s="101"/>
      <c r="D1" s="101"/>
      <c r="E1" s="101"/>
      <c r="F1" s="101"/>
    </row>
    <row r="2" spans="1:6" x14ac:dyDescent="0.3">
      <c r="A2" s="6" t="s">
        <v>200</v>
      </c>
      <c r="B2" s="6" t="s">
        <v>204</v>
      </c>
      <c r="C2" s="76" t="s">
        <v>210</v>
      </c>
      <c r="D2" s="77" t="s">
        <v>4</v>
      </c>
      <c r="E2" s="77" t="s">
        <v>5</v>
      </c>
      <c r="F2" s="77" t="s">
        <v>6</v>
      </c>
    </row>
    <row r="3" spans="1:6" ht="14.4" customHeight="1" x14ac:dyDescent="0.3">
      <c r="A3" s="52" t="s">
        <v>177</v>
      </c>
      <c r="B3" s="15" t="s">
        <v>251</v>
      </c>
      <c r="C3" s="55" t="s">
        <v>178</v>
      </c>
      <c r="D3" s="50">
        <v>375</v>
      </c>
      <c r="E3" s="50">
        <v>2250</v>
      </c>
      <c r="F3" s="50">
        <v>6</v>
      </c>
    </row>
    <row r="4" spans="1:6" ht="14.4" customHeight="1" x14ac:dyDescent="0.3">
      <c r="A4" s="52" t="s">
        <v>177</v>
      </c>
      <c r="B4" s="15" t="s">
        <v>252</v>
      </c>
      <c r="C4" s="55" t="s">
        <v>177</v>
      </c>
      <c r="D4" s="50">
        <v>212</v>
      </c>
      <c r="E4" s="50">
        <v>1400</v>
      </c>
      <c r="F4" s="50">
        <v>6.6037735849056602</v>
      </c>
    </row>
    <row r="5" spans="1:6" ht="14.4" customHeight="1" x14ac:dyDescent="0.3">
      <c r="A5" s="52" t="s">
        <v>177</v>
      </c>
      <c r="B5" s="15" t="s">
        <v>45</v>
      </c>
      <c r="C5" s="55" t="s">
        <v>177</v>
      </c>
      <c r="D5" s="50">
        <v>1825.3333333333333</v>
      </c>
      <c r="E5" s="50">
        <v>11811</v>
      </c>
      <c r="F5" s="50">
        <v>6.7059215446808107</v>
      </c>
    </row>
    <row r="6" spans="1:6" ht="14.4" customHeight="1" x14ac:dyDescent="0.3">
      <c r="A6" s="52" t="s">
        <v>177</v>
      </c>
      <c r="B6" s="15" t="s">
        <v>45</v>
      </c>
      <c r="C6" s="55" t="s">
        <v>178</v>
      </c>
      <c r="D6" s="50">
        <v>536</v>
      </c>
      <c r="E6" s="50">
        <v>3413</v>
      </c>
      <c r="F6" s="50">
        <v>6.3675373134328357</v>
      </c>
    </row>
    <row r="7" spans="1:6" ht="14.4" customHeight="1" x14ac:dyDescent="0.3">
      <c r="A7" s="52" t="s">
        <v>177</v>
      </c>
      <c r="B7" s="15" t="s">
        <v>45</v>
      </c>
      <c r="C7" s="55" t="s">
        <v>179</v>
      </c>
      <c r="D7" s="50">
        <v>2.8333333333333335</v>
      </c>
      <c r="E7" s="50">
        <v>17</v>
      </c>
      <c r="F7" s="50">
        <v>6</v>
      </c>
    </row>
    <row r="8" spans="1:6" ht="14.4" customHeight="1" x14ac:dyDescent="0.3">
      <c r="A8" s="52" t="s">
        <v>177</v>
      </c>
      <c r="B8" s="15" t="s">
        <v>45</v>
      </c>
      <c r="C8" s="55" t="s">
        <v>180</v>
      </c>
      <c r="D8" s="50">
        <v>1</v>
      </c>
      <c r="E8" s="50">
        <v>8</v>
      </c>
      <c r="F8" s="50">
        <v>8</v>
      </c>
    </row>
    <row r="9" spans="1:6" ht="14.4" customHeight="1" x14ac:dyDescent="0.3">
      <c r="A9" s="52" t="s">
        <v>177</v>
      </c>
      <c r="B9" s="15" t="s">
        <v>45</v>
      </c>
      <c r="C9" s="55" t="s">
        <v>181</v>
      </c>
      <c r="D9" s="50">
        <v>1</v>
      </c>
      <c r="E9" s="50">
        <v>7</v>
      </c>
      <c r="F9" s="50">
        <v>7</v>
      </c>
    </row>
    <row r="10" spans="1:6" ht="14.4" customHeight="1" x14ac:dyDescent="0.3">
      <c r="A10" s="52" t="s">
        <v>177</v>
      </c>
      <c r="B10" s="15" t="s">
        <v>45</v>
      </c>
      <c r="C10" s="55" t="s">
        <v>182</v>
      </c>
      <c r="D10" s="50">
        <v>1</v>
      </c>
      <c r="E10" s="50">
        <v>6</v>
      </c>
      <c r="F10" s="50">
        <v>6</v>
      </c>
    </row>
    <row r="11" spans="1:6" ht="14.4" customHeight="1" x14ac:dyDescent="0.3">
      <c r="A11" s="52" t="s">
        <v>177</v>
      </c>
      <c r="B11" s="15" t="s">
        <v>45</v>
      </c>
      <c r="C11" s="55" t="s">
        <v>186</v>
      </c>
      <c r="D11" s="50">
        <v>1</v>
      </c>
      <c r="E11" s="50">
        <v>7</v>
      </c>
      <c r="F11" s="50">
        <v>7</v>
      </c>
    </row>
    <row r="12" spans="1:6" ht="14.4" customHeight="1" x14ac:dyDescent="0.3">
      <c r="A12" s="52" t="s">
        <v>177</v>
      </c>
      <c r="B12" s="15" t="s">
        <v>45</v>
      </c>
      <c r="C12" s="55" t="s">
        <v>187</v>
      </c>
      <c r="D12" s="50">
        <v>1</v>
      </c>
      <c r="E12" s="50">
        <v>6</v>
      </c>
      <c r="F12" s="50">
        <v>6</v>
      </c>
    </row>
    <row r="13" spans="1:6" ht="14.4" customHeight="1" x14ac:dyDescent="0.3">
      <c r="A13" s="52" t="s">
        <v>177</v>
      </c>
      <c r="B13" s="15" t="s">
        <v>45</v>
      </c>
      <c r="C13" s="55" t="s">
        <v>2</v>
      </c>
      <c r="D13" s="50">
        <v>3</v>
      </c>
      <c r="E13" s="50">
        <v>22</v>
      </c>
      <c r="F13" s="50">
        <v>7.333333333333333</v>
      </c>
    </row>
    <row r="14" spans="1:6" ht="14.4" customHeight="1" x14ac:dyDescent="0.3">
      <c r="A14" s="52" t="s">
        <v>177</v>
      </c>
      <c r="B14" s="15" t="s">
        <v>45</v>
      </c>
      <c r="C14" s="55" t="s">
        <v>188</v>
      </c>
      <c r="D14" s="50">
        <v>2</v>
      </c>
      <c r="E14" s="50">
        <v>9</v>
      </c>
      <c r="F14" s="50">
        <v>4.5</v>
      </c>
    </row>
    <row r="15" spans="1:6" ht="14.4" customHeight="1" x14ac:dyDescent="0.3">
      <c r="A15" s="52" t="s">
        <v>177</v>
      </c>
      <c r="B15" s="15" t="s">
        <v>45</v>
      </c>
      <c r="C15" s="55" t="s">
        <v>189</v>
      </c>
      <c r="D15" s="50">
        <v>5</v>
      </c>
      <c r="E15" s="50">
        <v>30</v>
      </c>
      <c r="F15" s="50">
        <v>6</v>
      </c>
    </row>
    <row r="16" spans="1:6" x14ac:dyDescent="0.3">
      <c r="A16" s="52" t="s">
        <v>177</v>
      </c>
      <c r="B16" s="15" t="s">
        <v>45</v>
      </c>
      <c r="C16" s="55" t="s">
        <v>192</v>
      </c>
      <c r="D16" s="50">
        <v>22</v>
      </c>
      <c r="E16" s="50">
        <v>158</v>
      </c>
      <c r="F16" s="50">
        <v>7.1818181818181817</v>
      </c>
    </row>
    <row r="17" spans="1:6" ht="14.4" customHeight="1" x14ac:dyDescent="0.3">
      <c r="A17" s="52" t="s">
        <v>177</v>
      </c>
      <c r="B17" s="15" t="s">
        <v>45</v>
      </c>
      <c r="C17" s="55" t="s">
        <v>193</v>
      </c>
      <c r="D17" s="50">
        <v>5</v>
      </c>
      <c r="E17" s="50">
        <v>38</v>
      </c>
      <c r="F17" s="50">
        <v>7.6</v>
      </c>
    </row>
    <row r="18" spans="1:6" ht="14.4" customHeight="1" x14ac:dyDescent="0.3">
      <c r="A18" s="52" t="s">
        <v>177</v>
      </c>
      <c r="B18" s="15" t="s">
        <v>126</v>
      </c>
      <c r="C18" s="55" t="s">
        <v>177</v>
      </c>
      <c r="D18" s="50">
        <v>1149</v>
      </c>
      <c r="E18" s="50">
        <v>5170</v>
      </c>
      <c r="F18" s="50">
        <v>4.4995648389904268</v>
      </c>
    </row>
    <row r="19" spans="1:6" ht="14.4" customHeight="1" x14ac:dyDescent="0.3">
      <c r="A19" s="52" t="s">
        <v>177</v>
      </c>
      <c r="B19" s="15" t="s">
        <v>126</v>
      </c>
      <c r="C19" s="55" t="s">
        <v>178</v>
      </c>
      <c r="D19" s="50">
        <v>1561</v>
      </c>
      <c r="E19" s="50">
        <v>7025</v>
      </c>
      <c r="F19" s="50">
        <v>4.500320307495195</v>
      </c>
    </row>
    <row r="20" spans="1:6" ht="14.4" customHeight="1" x14ac:dyDescent="0.3">
      <c r="A20" s="52" t="s">
        <v>177</v>
      </c>
      <c r="B20" s="15" t="s">
        <v>126</v>
      </c>
      <c r="C20" s="55" t="s">
        <v>188</v>
      </c>
      <c r="D20" s="50">
        <v>5675</v>
      </c>
      <c r="E20" s="50">
        <v>28305</v>
      </c>
      <c r="F20" s="50">
        <v>4.9876651982378855</v>
      </c>
    </row>
    <row r="21" spans="1:6" ht="14.4" customHeight="1" x14ac:dyDescent="0.3">
      <c r="A21" s="52" t="s">
        <v>177</v>
      </c>
      <c r="B21" s="15" t="s">
        <v>253</v>
      </c>
      <c r="C21" s="55" t="s">
        <v>177</v>
      </c>
      <c r="D21" s="50">
        <v>4699</v>
      </c>
      <c r="E21" s="50">
        <v>28300</v>
      </c>
      <c r="F21" s="50">
        <v>6.0225579910619285</v>
      </c>
    </row>
    <row r="22" spans="1:6" ht="14.4" customHeight="1" x14ac:dyDescent="0.3">
      <c r="A22" s="52" t="s">
        <v>177</v>
      </c>
      <c r="B22" s="15" t="s">
        <v>254</v>
      </c>
      <c r="C22" s="55" t="s">
        <v>177</v>
      </c>
      <c r="D22" s="50">
        <v>3431</v>
      </c>
      <c r="E22" s="50">
        <v>18413</v>
      </c>
      <c r="F22" s="50">
        <v>5.366656951326144</v>
      </c>
    </row>
    <row r="23" spans="1:6" ht="14.4" customHeight="1" x14ac:dyDescent="0.3">
      <c r="A23" s="52" t="s">
        <v>177</v>
      </c>
      <c r="B23" s="15" t="s">
        <v>255</v>
      </c>
      <c r="C23" s="55" t="s">
        <v>178</v>
      </c>
      <c r="D23" s="50">
        <v>5860</v>
      </c>
      <c r="E23" s="50">
        <v>35520</v>
      </c>
      <c r="F23" s="50">
        <v>6.0614334470989757</v>
      </c>
    </row>
    <row r="24" spans="1:6" ht="14.4" customHeight="1" x14ac:dyDescent="0.3">
      <c r="A24" s="52" t="s">
        <v>177</v>
      </c>
      <c r="B24" s="15" t="s">
        <v>256</v>
      </c>
      <c r="C24" s="55" t="s">
        <v>178</v>
      </c>
      <c r="D24" s="50">
        <v>1623</v>
      </c>
      <c r="E24" s="50">
        <v>10038</v>
      </c>
      <c r="F24" s="50">
        <v>6.184842883548983</v>
      </c>
    </row>
    <row r="25" spans="1:6" ht="14.4" customHeight="1" x14ac:dyDescent="0.3">
      <c r="A25" s="52" t="s">
        <v>177</v>
      </c>
      <c r="B25" s="15" t="s">
        <v>176</v>
      </c>
      <c r="C25" s="55" t="s">
        <v>178</v>
      </c>
      <c r="D25" s="50">
        <v>2455</v>
      </c>
      <c r="E25" s="50">
        <v>7590</v>
      </c>
      <c r="F25" s="50">
        <v>3.0916496945010183</v>
      </c>
    </row>
    <row r="26" spans="1:6" ht="14.4" customHeight="1" x14ac:dyDescent="0.3">
      <c r="A26" s="52" t="s">
        <v>177</v>
      </c>
      <c r="B26" s="15" t="s">
        <v>176</v>
      </c>
      <c r="C26" s="55" t="s">
        <v>188</v>
      </c>
      <c r="D26" s="50">
        <v>620</v>
      </c>
      <c r="E26" s="50">
        <v>3563</v>
      </c>
      <c r="F26" s="50">
        <v>5.7467741935483874</v>
      </c>
    </row>
    <row r="27" spans="1:6" ht="14.4" customHeight="1" x14ac:dyDescent="0.3">
      <c r="A27" s="52" t="s">
        <v>177</v>
      </c>
      <c r="B27" s="15" t="s">
        <v>277</v>
      </c>
      <c r="C27" s="55" t="s">
        <v>187</v>
      </c>
      <c r="D27" s="50">
        <v>2</v>
      </c>
      <c r="E27" s="50">
        <v>12</v>
      </c>
      <c r="F27" s="50">
        <v>6</v>
      </c>
    </row>
    <row r="28" spans="1:6" ht="14.4" customHeight="1" x14ac:dyDescent="0.3">
      <c r="A28" s="52" t="s">
        <v>178</v>
      </c>
      <c r="B28" s="15" t="s">
        <v>14</v>
      </c>
      <c r="C28" s="55" t="s">
        <v>178</v>
      </c>
      <c r="D28" s="50">
        <v>9727</v>
      </c>
      <c r="E28" s="50">
        <v>61096</v>
      </c>
      <c r="F28" s="50">
        <v>6.2810733011205926</v>
      </c>
    </row>
    <row r="29" spans="1:6" ht="14.4" customHeight="1" x14ac:dyDescent="0.3">
      <c r="A29" s="52" t="s">
        <v>178</v>
      </c>
      <c r="B29" s="15" t="s">
        <v>33</v>
      </c>
      <c r="C29" s="55" t="s">
        <v>177</v>
      </c>
      <c r="D29" s="50">
        <v>8500</v>
      </c>
      <c r="E29" s="50">
        <v>59500</v>
      </c>
      <c r="F29" s="50">
        <v>7</v>
      </c>
    </row>
    <row r="30" spans="1:6" x14ac:dyDescent="0.3">
      <c r="A30" s="52" t="s">
        <v>178</v>
      </c>
      <c r="B30" s="15" t="s">
        <v>33</v>
      </c>
      <c r="C30" s="55" t="s">
        <v>178</v>
      </c>
      <c r="D30" s="50">
        <v>9739</v>
      </c>
      <c r="E30" s="50">
        <v>67885</v>
      </c>
      <c r="F30" s="50">
        <v>6.9704281753773492</v>
      </c>
    </row>
    <row r="31" spans="1:6" ht="14.4" customHeight="1" x14ac:dyDescent="0.3">
      <c r="A31" s="52" t="s">
        <v>178</v>
      </c>
      <c r="B31" s="15" t="s">
        <v>66</v>
      </c>
      <c r="C31" s="55" t="s">
        <v>178</v>
      </c>
      <c r="D31" s="50">
        <v>18569</v>
      </c>
      <c r="E31" s="50">
        <v>117527</v>
      </c>
      <c r="F31" s="50">
        <v>6.3491482913575084</v>
      </c>
    </row>
    <row r="32" spans="1:6" ht="14.4" customHeight="1" x14ac:dyDescent="0.3">
      <c r="A32" s="52" t="s">
        <v>178</v>
      </c>
      <c r="B32" s="15" t="s">
        <v>257</v>
      </c>
      <c r="C32" s="55" t="s">
        <v>178</v>
      </c>
      <c r="D32" s="50">
        <v>7500</v>
      </c>
      <c r="E32" s="50">
        <v>52500</v>
      </c>
      <c r="F32" s="50">
        <v>7</v>
      </c>
    </row>
    <row r="33" spans="1:6" ht="14.4" customHeight="1" x14ac:dyDescent="0.3">
      <c r="A33" s="52" t="s">
        <v>178</v>
      </c>
      <c r="B33" s="15" t="s">
        <v>97</v>
      </c>
      <c r="C33" s="55" t="s">
        <v>188</v>
      </c>
      <c r="D33" s="50">
        <v>5000</v>
      </c>
      <c r="E33" s="50">
        <v>35000</v>
      </c>
      <c r="F33" s="50">
        <v>7</v>
      </c>
    </row>
    <row r="34" spans="1:6" ht="14.4" customHeight="1" x14ac:dyDescent="0.3">
      <c r="A34" s="52" t="s">
        <v>179</v>
      </c>
      <c r="B34" s="15" t="s">
        <v>258</v>
      </c>
      <c r="C34" s="55" t="s">
        <v>185</v>
      </c>
      <c r="D34" s="50">
        <v>600</v>
      </c>
      <c r="E34" s="50">
        <v>3555</v>
      </c>
      <c r="F34" s="50">
        <v>5.9249999999999998</v>
      </c>
    </row>
    <row r="35" spans="1:6" ht="14.4" customHeight="1" x14ac:dyDescent="0.3">
      <c r="A35" s="52" t="s">
        <v>179</v>
      </c>
      <c r="B35" s="15" t="s">
        <v>259</v>
      </c>
      <c r="C35" s="55" t="s">
        <v>178</v>
      </c>
      <c r="D35" s="50">
        <v>1235</v>
      </c>
      <c r="E35" s="50">
        <v>7271</v>
      </c>
      <c r="F35" s="50">
        <v>5.8874493927125506</v>
      </c>
    </row>
    <row r="36" spans="1:6" ht="14.4" customHeight="1" x14ac:dyDescent="0.3">
      <c r="A36" s="52" t="s">
        <v>179</v>
      </c>
      <c r="B36" s="15" t="s">
        <v>13</v>
      </c>
      <c r="C36" s="55" t="s">
        <v>177</v>
      </c>
      <c r="D36" s="50">
        <v>3300</v>
      </c>
      <c r="E36" s="50">
        <v>16247</v>
      </c>
      <c r="F36" s="50">
        <v>4.9233333333333329</v>
      </c>
    </row>
    <row r="37" spans="1:6" ht="14.4" customHeight="1" x14ac:dyDescent="0.3">
      <c r="A37" s="52" t="s">
        <v>179</v>
      </c>
      <c r="B37" s="15" t="s">
        <v>13</v>
      </c>
      <c r="C37" s="55" t="s">
        <v>179</v>
      </c>
      <c r="D37" s="50">
        <v>3013</v>
      </c>
      <c r="E37" s="50">
        <v>18434</v>
      </c>
      <c r="F37" s="50">
        <v>6.0793622405528387</v>
      </c>
    </row>
    <row r="38" spans="1:6" ht="14.4" customHeight="1" x14ac:dyDescent="0.3">
      <c r="A38" s="52" t="s">
        <v>179</v>
      </c>
      <c r="B38" s="15" t="s">
        <v>13</v>
      </c>
      <c r="C38" s="55" t="s">
        <v>2</v>
      </c>
      <c r="D38" s="50">
        <v>4000</v>
      </c>
      <c r="E38" s="50">
        <v>28000</v>
      </c>
      <c r="F38" s="50">
        <v>7</v>
      </c>
    </row>
    <row r="39" spans="1:6" ht="14.4" customHeight="1" x14ac:dyDescent="0.3">
      <c r="A39" s="52" t="s">
        <v>179</v>
      </c>
      <c r="B39" s="15" t="s">
        <v>13</v>
      </c>
      <c r="C39" s="55" t="s">
        <v>194</v>
      </c>
      <c r="D39" s="50">
        <v>1037</v>
      </c>
      <c r="E39" s="50">
        <v>5855</v>
      </c>
      <c r="F39" s="50">
        <v>5.6460945033751209</v>
      </c>
    </row>
    <row r="40" spans="1:6" x14ac:dyDescent="0.3">
      <c r="A40" s="52" t="s">
        <v>179</v>
      </c>
      <c r="B40" s="15" t="s">
        <v>260</v>
      </c>
      <c r="C40" s="55" t="s">
        <v>177</v>
      </c>
      <c r="D40" s="50">
        <v>20</v>
      </c>
      <c r="E40" s="50">
        <v>124</v>
      </c>
      <c r="F40" s="50">
        <v>6.2</v>
      </c>
    </row>
    <row r="41" spans="1:6" ht="14.4" customHeight="1" x14ac:dyDescent="0.3">
      <c r="A41" s="52" t="s">
        <v>179</v>
      </c>
      <c r="B41" s="15" t="s">
        <v>260</v>
      </c>
      <c r="C41" s="55" t="s">
        <v>185</v>
      </c>
      <c r="D41" s="50">
        <v>20</v>
      </c>
      <c r="E41" s="50">
        <v>124</v>
      </c>
      <c r="F41" s="50">
        <v>6.2</v>
      </c>
    </row>
    <row r="42" spans="1:6" x14ac:dyDescent="0.3">
      <c r="A42" s="52" t="s">
        <v>179</v>
      </c>
      <c r="B42" s="15" t="s">
        <v>261</v>
      </c>
      <c r="C42" s="55" t="s">
        <v>179</v>
      </c>
      <c r="D42" s="50">
        <v>791</v>
      </c>
      <c r="E42" s="50">
        <v>6401</v>
      </c>
      <c r="F42" s="50">
        <v>8.0922882427307208</v>
      </c>
    </row>
    <row r="43" spans="1:6" x14ac:dyDescent="0.3">
      <c r="A43" s="52" t="s">
        <v>179</v>
      </c>
      <c r="B43" s="15" t="s">
        <v>262</v>
      </c>
      <c r="C43" s="55" t="s">
        <v>185</v>
      </c>
      <c r="D43" s="50">
        <v>666</v>
      </c>
      <c r="E43" s="50">
        <v>2685</v>
      </c>
      <c r="F43" s="50">
        <v>4.0315315315315319</v>
      </c>
    </row>
    <row r="44" spans="1:6" ht="14.4" customHeight="1" x14ac:dyDescent="0.3">
      <c r="A44" s="52" t="s">
        <v>179</v>
      </c>
      <c r="B44" s="15" t="s">
        <v>263</v>
      </c>
      <c r="C44" s="55" t="s">
        <v>177</v>
      </c>
      <c r="D44" s="50">
        <v>130</v>
      </c>
      <c r="E44" s="50">
        <v>780</v>
      </c>
      <c r="F44" s="50">
        <v>6</v>
      </c>
    </row>
    <row r="45" spans="1:6" ht="14.4" customHeight="1" x14ac:dyDescent="0.3">
      <c r="A45" s="52" t="s">
        <v>179</v>
      </c>
      <c r="B45" s="15" t="s">
        <v>264</v>
      </c>
      <c r="C45" s="55" t="s">
        <v>177</v>
      </c>
      <c r="D45" s="50">
        <v>1118</v>
      </c>
      <c r="E45" s="50">
        <v>5811</v>
      </c>
      <c r="F45" s="50">
        <v>5.1976744186046515</v>
      </c>
    </row>
    <row r="46" spans="1:6" ht="14.4" customHeight="1" x14ac:dyDescent="0.3">
      <c r="A46" s="52" t="s">
        <v>179</v>
      </c>
      <c r="B46" s="15" t="s">
        <v>264</v>
      </c>
      <c r="C46" s="55" t="s">
        <v>192</v>
      </c>
      <c r="D46" s="50">
        <v>62</v>
      </c>
      <c r="E46" s="50">
        <v>372</v>
      </c>
      <c r="F46" s="50">
        <v>6</v>
      </c>
    </row>
    <row r="47" spans="1:6" ht="14.4" customHeight="1" x14ac:dyDescent="0.3">
      <c r="A47" s="52" t="s">
        <v>179</v>
      </c>
      <c r="B47" s="15" t="s">
        <v>265</v>
      </c>
      <c r="C47" s="55" t="s">
        <v>179</v>
      </c>
      <c r="D47" s="50">
        <v>46</v>
      </c>
      <c r="E47" s="50">
        <v>375</v>
      </c>
      <c r="F47" s="50">
        <v>8.1521739130434785</v>
      </c>
    </row>
    <row r="48" spans="1:6" ht="14.4" customHeight="1" x14ac:dyDescent="0.3">
      <c r="A48" s="52" t="s">
        <v>179</v>
      </c>
      <c r="B48" s="15" t="s">
        <v>265</v>
      </c>
      <c r="C48" s="55" t="s">
        <v>185</v>
      </c>
      <c r="D48" s="50">
        <v>81</v>
      </c>
      <c r="E48" s="50">
        <v>480</v>
      </c>
      <c r="F48" s="50">
        <v>5.9259259259259256</v>
      </c>
    </row>
    <row r="49" spans="1:6" ht="14.4" customHeight="1" x14ac:dyDescent="0.3">
      <c r="A49" s="52" t="s">
        <v>179</v>
      </c>
      <c r="B49" s="15" t="s">
        <v>266</v>
      </c>
      <c r="C49" s="55" t="s">
        <v>185</v>
      </c>
      <c r="D49" s="50">
        <v>46</v>
      </c>
      <c r="E49" s="50">
        <v>375</v>
      </c>
      <c r="F49" s="50">
        <v>8.1521739130434785</v>
      </c>
    </row>
    <row r="50" spans="1:6" ht="14.4" customHeight="1" x14ac:dyDescent="0.3">
      <c r="A50" s="52" t="s">
        <v>179</v>
      </c>
      <c r="B50" s="15" t="s">
        <v>266</v>
      </c>
      <c r="C50" s="55" t="s">
        <v>192</v>
      </c>
      <c r="D50" s="50">
        <v>49</v>
      </c>
      <c r="E50" s="50">
        <v>322</v>
      </c>
      <c r="F50" s="50">
        <v>6.5714285714285712</v>
      </c>
    </row>
    <row r="51" spans="1:6" ht="14.4" customHeight="1" x14ac:dyDescent="0.3">
      <c r="A51" s="52" t="s">
        <v>179</v>
      </c>
      <c r="B51" s="15" t="s">
        <v>267</v>
      </c>
      <c r="C51" s="55" t="s">
        <v>179</v>
      </c>
      <c r="D51" s="50">
        <v>1318</v>
      </c>
      <c r="E51" s="50">
        <v>5348</v>
      </c>
      <c r="F51" s="50">
        <v>4.9593495934959346</v>
      </c>
    </row>
    <row r="52" spans="1:6" ht="14.4" customHeight="1" x14ac:dyDescent="0.3">
      <c r="A52" s="52" t="s">
        <v>179</v>
      </c>
      <c r="B52" s="15" t="s">
        <v>268</v>
      </c>
      <c r="C52" s="55" t="s">
        <v>178</v>
      </c>
      <c r="D52" s="50">
        <v>350</v>
      </c>
      <c r="E52" s="50">
        <v>4370</v>
      </c>
      <c r="F52" s="50">
        <v>12.485714285714286</v>
      </c>
    </row>
    <row r="53" spans="1:6" ht="14.4" customHeight="1" x14ac:dyDescent="0.3">
      <c r="A53" s="52" t="s">
        <v>179</v>
      </c>
      <c r="B53" s="15" t="s">
        <v>269</v>
      </c>
      <c r="C53" s="55" t="s">
        <v>178</v>
      </c>
      <c r="D53" s="50">
        <v>20</v>
      </c>
      <c r="E53" s="50">
        <v>140</v>
      </c>
      <c r="F53" s="50">
        <v>7</v>
      </c>
    </row>
    <row r="54" spans="1:6" ht="14.4" customHeight="1" x14ac:dyDescent="0.3">
      <c r="A54" s="52" t="s">
        <v>179</v>
      </c>
      <c r="B54" s="15" t="s">
        <v>270</v>
      </c>
      <c r="C54" s="55" t="s">
        <v>177</v>
      </c>
      <c r="D54" s="50">
        <v>3656</v>
      </c>
      <c r="E54" s="50">
        <v>24222</v>
      </c>
      <c r="F54" s="50">
        <v>6.6252735229759301</v>
      </c>
    </row>
    <row r="55" spans="1:6" ht="14.4" customHeight="1" x14ac:dyDescent="0.3">
      <c r="A55" s="52" t="s">
        <v>179</v>
      </c>
      <c r="B55" s="15" t="s">
        <v>270</v>
      </c>
      <c r="C55" s="55" t="s">
        <v>178</v>
      </c>
      <c r="D55" s="50">
        <v>48</v>
      </c>
      <c r="E55" s="50">
        <v>240</v>
      </c>
      <c r="F55" s="50">
        <v>5</v>
      </c>
    </row>
    <row r="56" spans="1:6" ht="14.4" customHeight="1" x14ac:dyDescent="0.3">
      <c r="A56" s="52" t="s">
        <v>179</v>
      </c>
      <c r="B56" s="15" t="s">
        <v>271</v>
      </c>
      <c r="C56" s="55" t="s">
        <v>193</v>
      </c>
      <c r="D56" s="50">
        <v>50</v>
      </c>
      <c r="E56" s="50">
        <v>250</v>
      </c>
      <c r="F56" s="50">
        <v>5</v>
      </c>
    </row>
    <row r="57" spans="1:6" x14ac:dyDescent="0.3">
      <c r="A57" s="52" t="s">
        <v>179</v>
      </c>
      <c r="B57" s="15" t="s">
        <v>272</v>
      </c>
      <c r="C57" s="55" t="s">
        <v>178</v>
      </c>
      <c r="D57" s="50">
        <v>3</v>
      </c>
      <c r="E57" s="50">
        <v>40</v>
      </c>
      <c r="F57" s="50">
        <v>13.333333333333334</v>
      </c>
    </row>
    <row r="58" spans="1:6" x14ac:dyDescent="0.3">
      <c r="A58" s="52" t="s">
        <v>179</v>
      </c>
      <c r="B58" s="15" t="s">
        <v>155</v>
      </c>
      <c r="C58" s="55" t="s">
        <v>185</v>
      </c>
      <c r="D58" s="50">
        <v>849</v>
      </c>
      <c r="E58" s="50">
        <v>5944</v>
      </c>
      <c r="F58" s="50">
        <v>7.0011778563015312</v>
      </c>
    </row>
    <row r="59" spans="1:6" x14ac:dyDescent="0.3">
      <c r="A59" s="52" t="s">
        <v>179</v>
      </c>
      <c r="B59" s="15" t="s">
        <v>273</v>
      </c>
      <c r="C59" s="55" t="s">
        <v>185</v>
      </c>
      <c r="D59" s="50">
        <v>100</v>
      </c>
      <c r="E59" s="50">
        <v>524</v>
      </c>
      <c r="F59" s="50">
        <v>5.24</v>
      </c>
    </row>
    <row r="60" spans="1:6" x14ac:dyDescent="0.3">
      <c r="A60" s="52" t="s">
        <v>179</v>
      </c>
      <c r="B60" s="15" t="s">
        <v>274</v>
      </c>
      <c r="C60" s="55" t="s">
        <v>185</v>
      </c>
      <c r="D60" s="50">
        <v>1117</v>
      </c>
      <c r="E60" s="50">
        <v>7678</v>
      </c>
      <c r="F60" s="50">
        <v>6.8737690241718887</v>
      </c>
    </row>
    <row r="61" spans="1:6" x14ac:dyDescent="0.3">
      <c r="A61" s="52" t="s">
        <v>179</v>
      </c>
      <c r="B61" s="15" t="s">
        <v>275</v>
      </c>
      <c r="C61" s="55" t="s">
        <v>179</v>
      </c>
      <c r="D61" s="50">
        <v>321</v>
      </c>
      <c r="E61" s="50">
        <v>3141</v>
      </c>
      <c r="F61" s="50">
        <v>9.7850467289719631</v>
      </c>
    </row>
    <row r="62" spans="1:6" ht="14.4" customHeight="1" x14ac:dyDescent="0.3">
      <c r="A62" s="52" t="s">
        <v>180</v>
      </c>
      <c r="B62" s="15" t="s">
        <v>8</v>
      </c>
      <c r="C62" s="55" t="s">
        <v>177</v>
      </c>
      <c r="D62" s="50">
        <v>11</v>
      </c>
      <c r="E62" s="50">
        <v>77</v>
      </c>
      <c r="F62" s="50">
        <v>7</v>
      </c>
    </row>
    <row r="63" spans="1:6" x14ac:dyDescent="0.3">
      <c r="A63" s="52" t="s">
        <v>180</v>
      </c>
      <c r="B63" s="15" t="s">
        <v>8</v>
      </c>
      <c r="C63" s="55" t="s">
        <v>178</v>
      </c>
      <c r="D63" s="50">
        <v>7</v>
      </c>
      <c r="E63" s="50">
        <v>49</v>
      </c>
      <c r="F63" s="50">
        <v>7</v>
      </c>
    </row>
    <row r="64" spans="1:6" x14ac:dyDescent="0.3">
      <c r="A64" s="52" t="s">
        <v>180</v>
      </c>
      <c r="B64" s="15" t="s">
        <v>8</v>
      </c>
      <c r="C64" s="55" t="s">
        <v>180</v>
      </c>
      <c r="D64" s="50">
        <v>4558.6666666666661</v>
      </c>
      <c r="E64" s="50">
        <v>29389.666666666664</v>
      </c>
      <c r="F64" s="50">
        <v>6.0152443830876932</v>
      </c>
    </row>
    <row r="65" spans="1:6" ht="14.4" customHeight="1" x14ac:dyDescent="0.3">
      <c r="A65" s="52" t="s">
        <v>180</v>
      </c>
      <c r="B65" s="15" t="s">
        <v>8</v>
      </c>
      <c r="C65" s="55" t="s">
        <v>183</v>
      </c>
      <c r="D65" s="50">
        <v>7</v>
      </c>
      <c r="E65" s="50">
        <v>49</v>
      </c>
      <c r="F65" s="50">
        <v>7</v>
      </c>
    </row>
    <row r="66" spans="1:6" ht="14.4" customHeight="1" x14ac:dyDescent="0.3">
      <c r="A66" s="52" t="s">
        <v>180</v>
      </c>
      <c r="B66" s="15" t="s">
        <v>8</v>
      </c>
      <c r="C66" s="55" t="s">
        <v>186</v>
      </c>
      <c r="D66" s="50">
        <v>11</v>
      </c>
      <c r="E66" s="50">
        <v>77</v>
      </c>
      <c r="F66" s="50">
        <v>7</v>
      </c>
    </row>
    <row r="67" spans="1:6" ht="14.4" customHeight="1" x14ac:dyDescent="0.3">
      <c r="A67" s="52" t="s">
        <v>180</v>
      </c>
      <c r="B67" s="15" t="s">
        <v>8</v>
      </c>
      <c r="C67" s="55" t="s">
        <v>187</v>
      </c>
      <c r="D67" s="50">
        <v>188</v>
      </c>
      <c r="E67" s="50">
        <v>688</v>
      </c>
      <c r="F67" s="50">
        <v>5.2555555555555555</v>
      </c>
    </row>
    <row r="68" spans="1:6" ht="14.4" customHeight="1" x14ac:dyDescent="0.3">
      <c r="A68" s="52" t="s">
        <v>180</v>
      </c>
      <c r="B68" s="15" t="s">
        <v>8</v>
      </c>
      <c r="C68" s="55" t="s">
        <v>2</v>
      </c>
      <c r="D68" s="50">
        <v>245</v>
      </c>
      <c r="E68" s="50">
        <v>1715</v>
      </c>
      <c r="F68" s="50">
        <v>7</v>
      </c>
    </row>
    <row r="69" spans="1:6" x14ac:dyDescent="0.3">
      <c r="A69" s="52" t="s">
        <v>180</v>
      </c>
      <c r="B69" s="15" t="s">
        <v>8</v>
      </c>
      <c r="C69" s="55" t="s">
        <v>188</v>
      </c>
      <c r="D69" s="50">
        <v>347</v>
      </c>
      <c r="E69" s="50">
        <v>2429</v>
      </c>
      <c r="F69" s="50">
        <v>7</v>
      </c>
    </row>
    <row r="70" spans="1:6" ht="14.4" customHeight="1" x14ac:dyDescent="0.3">
      <c r="A70" s="52" t="s">
        <v>180</v>
      </c>
      <c r="B70" s="15" t="s">
        <v>8</v>
      </c>
      <c r="C70" s="55" t="s">
        <v>194</v>
      </c>
      <c r="D70" s="50">
        <v>45</v>
      </c>
      <c r="E70" s="50">
        <v>315</v>
      </c>
      <c r="F70" s="50">
        <v>7</v>
      </c>
    </row>
    <row r="71" spans="1:6" ht="14.4" customHeight="1" x14ac:dyDescent="0.3">
      <c r="A71" s="52" t="s">
        <v>180</v>
      </c>
      <c r="B71" s="15" t="s">
        <v>12</v>
      </c>
      <c r="C71" s="55" t="s">
        <v>178</v>
      </c>
      <c r="D71" s="50">
        <v>1960</v>
      </c>
      <c r="E71" s="50">
        <v>11168</v>
      </c>
      <c r="F71" s="50">
        <v>5.4433333333333334</v>
      </c>
    </row>
    <row r="72" spans="1:6" ht="14.4" customHeight="1" x14ac:dyDescent="0.3">
      <c r="A72" s="52" t="s">
        <v>180</v>
      </c>
      <c r="B72" s="15" t="s">
        <v>12</v>
      </c>
      <c r="C72" s="55" t="s">
        <v>180</v>
      </c>
      <c r="D72" s="50">
        <v>1129</v>
      </c>
      <c r="E72" s="50">
        <v>7903</v>
      </c>
      <c r="F72" s="50">
        <v>7</v>
      </c>
    </row>
    <row r="73" spans="1:6" ht="14.4" customHeight="1" x14ac:dyDescent="0.3">
      <c r="A73" s="52" t="s">
        <v>180</v>
      </c>
      <c r="B73" s="15" t="s">
        <v>22</v>
      </c>
      <c r="C73" s="55" t="s">
        <v>178</v>
      </c>
      <c r="D73" s="50">
        <v>319</v>
      </c>
      <c r="E73" s="50">
        <v>2075</v>
      </c>
      <c r="F73" s="50">
        <v>6.5047021943573666</v>
      </c>
    </row>
    <row r="74" spans="1:6" ht="14.4" customHeight="1" x14ac:dyDescent="0.3">
      <c r="A74" s="52" t="s">
        <v>180</v>
      </c>
      <c r="B74" s="15" t="s">
        <v>23</v>
      </c>
      <c r="C74" s="55" t="s">
        <v>178</v>
      </c>
      <c r="D74" s="50">
        <v>2</v>
      </c>
      <c r="E74" s="50">
        <v>9</v>
      </c>
      <c r="F74" s="50">
        <v>4.5</v>
      </c>
    </row>
    <row r="75" spans="1:6" ht="14.4" customHeight="1" x14ac:dyDescent="0.3">
      <c r="A75" s="52" t="s">
        <v>180</v>
      </c>
      <c r="B75" s="15" t="s">
        <v>23</v>
      </c>
      <c r="C75" s="55" t="s">
        <v>180</v>
      </c>
      <c r="D75" s="50">
        <v>190</v>
      </c>
      <c r="E75" s="50">
        <v>1330</v>
      </c>
      <c r="F75" s="50">
        <v>7</v>
      </c>
    </row>
    <row r="76" spans="1:6" x14ac:dyDescent="0.3">
      <c r="A76" s="52" t="s">
        <v>180</v>
      </c>
      <c r="B76" s="15" t="s">
        <v>23</v>
      </c>
      <c r="C76" s="55" t="s">
        <v>188</v>
      </c>
      <c r="D76" s="50">
        <v>3</v>
      </c>
      <c r="E76" s="50">
        <v>13</v>
      </c>
      <c r="F76" s="50">
        <v>4.333333333333333</v>
      </c>
    </row>
    <row r="77" spans="1:6" x14ac:dyDescent="0.3">
      <c r="A77" s="52" t="s">
        <v>180</v>
      </c>
      <c r="B77" s="15" t="s">
        <v>70</v>
      </c>
      <c r="C77" s="55" t="s">
        <v>178</v>
      </c>
      <c r="D77" s="50">
        <v>163</v>
      </c>
      <c r="E77" s="50">
        <v>815</v>
      </c>
      <c r="F77" s="50">
        <v>5</v>
      </c>
    </row>
    <row r="78" spans="1:6" x14ac:dyDescent="0.3">
      <c r="A78" s="52" t="s">
        <v>180</v>
      </c>
      <c r="B78" s="15" t="s">
        <v>70</v>
      </c>
      <c r="C78" s="55" t="s">
        <v>180</v>
      </c>
      <c r="D78" s="50">
        <v>4900</v>
      </c>
      <c r="E78" s="50">
        <v>34300</v>
      </c>
      <c r="F78" s="50">
        <v>7</v>
      </c>
    </row>
    <row r="79" spans="1:6" x14ac:dyDescent="0.3">
      <c r="A79" s="52" t="s">
        <v>180</v>
      </c>
      <c r="B79" s="15" t="s">
        <v>70</v>
      </c>
      <c r="C79" s="55" t="s">
        <v>188</v>
      </c>
      <c r="D79" s="50">
        <v>24</v>
      </c>
      <c r="E79" s="50">
        <v>125</v>
      </c>
      <c r="F79" s="50">
        <v>5.208333333333333</v>
      </c>
    </row>
    <row r="80" spans="1:6" x14ac:dyDescent="0.3">
      <c r="A80" s="52" t="s">
        <v>180</v>
      </c>
      <c r="B80" s="15" t="s">
        <v>96</v>
      </c>
      <c r="C80" s="55" t="s">
        <v>180</v>
      </c>
      <c r="D80" s="50">
        <v>18</v>
      </c>
      <c r="E80" s="50">
        <v>126</v>
      </c>
      <c r="F80" s="50">
        <v>7</v>
      </c>
    </row>
    <row r="81" spans="1:6" x14ac:dyDescent="0.3">
      <c r="A81" s="52" t="s">
        <v>180</v>
      </c>
      <c r="B81" s="15" t="s">
        <v>96</v>
      </c>
      <c r="C81" s="55" t="s">
        <v>188</v>
      </c>
      <c r="D81" s="50">
        <v>7</v>
      </c>
      <c r="E81" s="50">
        <v>34</v>
      </c>
      <c r="F81" s="50">
        <v>4.8571428571428568</v>
      </c>
    </row>
    <row r="82" spans="1:6" x14ac:dyDescent="0.3">
      <c r="A82" s="52" t="s">
        <v>180</v>
      </c>
      <c r="B82" s="15" t="s">
        <v>120</v>
      </c>
      <c r="C82" s="55" t="s">
        <v>180</v>
      </c>
      <c r="D82" s="50">
        <v>1934</v>
      </c>
      <c r="E82" s="50">
        <v>13626</v>
      </c>
      <c r="F82" s="50">
        <v>7.0241228070175437</v>
      </c>
    </row>
    <row r="83" spans="1:6" x14ac:dyDescent="0.3">
      <c r="A83" s="52" t="s">
        <v>180</v>
      </c>
      <c r="B83" s="15" t="s">
        <v>120</v>
      </c>
      <c r="C83" s="55" t="s">
        <v>192</v>
      </c>
      <c r="D83" s="50">
        <v>6</v>
      </c>
      <c r="E83" s="50">
        <v>21</v>
      </c>
      <c r="F83" s="50">
        <v>3.5</v>
      </c>
    </row>
    <row r="84" spans="1:6" x14ac:dyDescent="0.3">
      <c r="A84" s="52" t="s">
        <v>180</v>
      </c>
      <c r="B84" s="15" t="s">
        <v>152</v>
      </c>
      <c r="C84" s="55" t="s">
        <v>198</v>
      </c>
      <c r="D84" s="50">
        <v>11322</v>
      </c>
      <c r="E84" s="50">
        <v>79254</v>
      </c>
      <c r="F84" s="50">
        <v>7</v>
      </c>
    </row>
    <row r="85" spans="1:6" ht="14.4" customHeight="1" x14ac:dyDescent="0.3">
      <c r="A85" s="52" t="s">
        <v>181</v>
      </c>
      <c r="B85" s="15" t="s">
        <v>16</v>
      </c>
      <c r="C85" s="55" t="s">
        <v>198</v>
      </c>
      <c r="D85" s="50">
        <v>1255</v>
      </c>
      <c r="E85" s="50">
        <v>8785</v>
      </c>
      <c r="F85" s="50">
        <v>7</v>
      </c>
    </row>
    <row r="86" spans="1:6" ht="14.4" customHeight="1" x14ac:dyDescent="0.3">
      <c r="A86" s="52" t="s">
        <v>181</v>
      </c>
      <c r="B86" s="15" t="s">
        <v>19</v>
      </c>
      <c r="C86" s="55" t="s">
        <v>198</v>
      </c>
      <c r="D86" s="50">
        <v>321</v>
      </c>
      <c r="E86" s="50">
        <v>1925</v>
      </c>
      <c r="F86" s="50">
        <v>5.9968847352024923</v>
      </c>
    </row>
    <row r="87" spans="1:6" ht="14.4" customHeight="1" x14ac:dyDescent="0.3">
      <c r="A87" s="52" t="s">
        <v>181</v>
      </c>
      <c r="B87" s="15" t="s">
        <v>20</v>
      </c>
      <c r="C87" s="55" t="s">
        <v>198</v>
      </c>
      <c r="D87" s="50">
        <v>15</v>
      </c>
      <c r="E87" s="50">
        <v>105</v>
      </c>
      <c r="F87" s="50">
        <v>7</v>
      </c>
    </row>
    <row r="88" spans="1:6" ht="14.4" customHeight="1" x14ac:dyDescent="0.3">
      <c r="A88" s="52" t="s">
        <v>181</v>
      </c>
      <c r="B88" s="15" t="s">
        <v>28</v>
      </c>
      <c r="C88" s="55" t="s">
        <v>198</v>
      </c>
      <c r="D88" s="50">
        <v>336</v>
      </c>
      <c r="E88" s="50">
        <v>2016</v>
      </c>
      <c r="F88" s="50">
        <v>6</v>
      </c>
    </row>
    <row r="89" spans="1:6" ht="14.4" customHeight="1" x14ac:dyDescent="0.3">
      <c r="A89" s="52" t="s">
        <v>181</v>
      </c>
      <c r="B89" s="15" t="s">
        <v>34</v>
      </c>
      <c r="C89" s="55" t="s">
        <v>1</v>
      </c>
      <c r="D89" s="50">
        <v>783</v>
      </c>
      <c r="E89" s="50">
        <v>4696</v>
      </c>
      <c r="F89" s="50">
        <v>5.9974457215836523</v>
      </c>
    </row>
    <row r="90" spans="1:6" ht="14.4" customHeight="1" x14ac:dyDescent="0.3">
      <c r="A90" s="52" t="s">
        <v>181</v>
      </c>
      <c r="B90" s="15" t="s">
        <v>39</v>
      </c>
      <c r="C90" s="55" t="s">
        <v>198</v>
      </c>
      <c r="D90" s="50">
        <v>85</v>
      </c>
      <c r="E90" s="50">
        <v>511</v>
      </c>
      <c r="F90" s="50">
        <v>6.0117647058823529</v>
      </c>
    </row>
    <row r="91" spans="1:6" ht="14.4" customHeight="1" x14ac:dyDescent="0.3">
      <c r="A91" s="52" t="s">
        <v>181</v>
      </c>
      <c r="B91" s="15" t="s">
        <v>40</v>
      </c>
      <c r="C91" s="55" t="s">
        <v>178</v>
      </c>
      <c r="D91" s="50">
        <v>0.83333333333333337</v>
      </c>
      <c r="E91" s="50">
        <v>5</v>
      </c>
      <c r="F91" s="50">
        <v>6</v>
      </c>
    </row>
    <row r="92" spans="1:6" ht="14.4" customHeight="1" x14ac:dyDescent="0.3">
      <c r="A92" s="52" t="s">
        <v>181</v>
      </c>
      <c r="B92" s="15" t="s">
        <v>40</v>
      </c>
      <c r="C92" s="55" t="s">
        <v>181</v>
      </c>
      <c r="D92" s="50">
        <v>26.666666666666668</v>
      </c>
      <c r="E92" s="50">
        <v>160</v>
      </c>
      <c r="F92" s="50">
        <v>6</v>
      </c>
    </row>
    <row r="93" spans="1:6" ht="14.4" customHeight="1" x14ac:dyDescent="0.3">
      <c r="A93" s="52" t="s">
        <v>181</v>
      </c>
      <c r="B93" s="15" t="s">
        <v>40</v>
      </c>
      <c r="C93" s="55" t="s">
        <v>185</v>
      </c>
      <c r="D93" s="50">
        <v>1.1666666666666667</v>
      </c>
      <c r="E93" s="50">
        <v>7</v>
      </c>
      <c r="F93" s="50">
        <v>6</v>
      </c>
    </row>
    <row r="94" spans="1:6" ht="14.4" customHeight="1" x14ac:dyDescent="0.3">
      <c r="A94" s="52" t="s">
        <v>181</v>
      </c>
      <c r="B94" s="15" t="s">
        <v>40</v>
      </c>
      <c r="C94" s="55" t="s">
        <v>1</v>
      </c>
      <c r="D94" s="50">
        <v>78</v>
      </c>
      <c r="E94" s="50">
        <v>468</v>
      </c>
      <c r="F94" s="50">
        <v>6</v>
      </c>
    </row>
    <row r="95" spans="1:6" ht="14.4" customHeight="1" x14ac:dyDescent="0.3">
      <c r="A95" s="52" t="s">
        <v>181</v>
      </c>
      <c r="B95" s="15" t="s">
        <v>220</v>
      </c>
      <c r="C95" s="55" t="s">
        <v>178</v>
      </c>
      <c r="D95" s="50">
        <v>3.666666666666667</v>
      </c>
      <c r="E95" s="50">
        <v>22</v>
      </c>
      <c r="F95" s="50">
        <v>6</v>
      </c>
    </row>
    <row r="96" spans="1:6" ht="14.4" customHeight="1" x14ac:dyDescent="0.3">
      <c r="A96" s="52" t="s">
        <v>181</v>
      </c>
      <c r="B96" s="15" t="s">
        <v>220</v>
      </c>
      <c r="C96" s="55" t="s">
        <v>181</v>
      </c>
      <c r="D96" s="50">
        <v>2</v>
      </c>
      <c r="E96" s="50">
        <v>12</v>
      </c>
      <c r="F96" s="50">
        <v>6</v>
      </c>
    </row>
    <row r="97" spans="1:6" ht="14.4" customHeight="1" x14ac:dyDescent="0.3">
      <c r="A97" s="52" t="s">
        <v>181</v>
      </c>
      <c r="B97" s="15" t="s">
        <v>220</v>
      </c>
      <c r="C97" s="55" t="s">
        <v>185</v>
      </c>
      <c r="D97" s="50">
        <v>5</v>
      </c>
      <c r="E97" s="50">
        <v>30</v>
      </c>
      <c r="F97" s="50">
        <v>6</v>
      </c>
    </row>
    <row r="98" spans="1:6" ht="14.4" customHeight="1" x14ac:dyDescent="0.3">
      <c r="A98" s="52" t="s">
        <v>181</v>
      </c>
      <c r="B98" s="15" t="s">
        <v>220</v>
      </c>
      <c r="C98" s="55" t="s">
        <v>1</v>
      </c>
      <c r="D98" s="50">
        <v>125.5</v>
      </c>
      <c r="E98" s="50">
        <v>1170</v>
      </c>
      <c r="F98" s="50">
        <v>7.2086956521739127</v>
      </c>
    </row>
    <row r="99" spans="1:6" ht="14.4" customHeight="1" x14ac:dyDescent="0.3">
      <c r="A99" s="52" t="s">
        <v>181</v>
      </c>
      <c r="B99" s="15" t="s">
        <v>220</v>
      </c>
      <c r="C99" s="55" t="s">
        <v>191</v>
      </c>
      <c r="D99" s="50">
        <v>37.333333333333329</v>
      </c>
      <c r="E99" s="50">
        <v>224</v>
      </c>
      <c r="F99" s="50">
        <v>6</v>
      </c>
    </row>
    <row r="100" spans="1:6" ht="14.4" customHeight="1" x14ac:dyDescent="0.3">
      <c r="A100" s="52" t="s">
        <v>181</v>
      </c>
      <c r="B100" s="15" t="s">
        <v>220</v>
      </c>
      <c r="C100" s="55" t="s">
        <v>194</v>
      </c>
      <c r="D100" s="50">
        <v>5.6666666666666661</v>
      </c>
      <c r="E100" s="50">
        <v>34</v>
      </c>
      <c r="F100" s="50">
        <v>6</v>
      </c>
    </row>
    <row r="101" spans="1:6" ht="14.4" customHeight="1" x14ac:dyDescent="0.3">
      <c r="A101" s="52" t="s">
        <v>181</v>
      </c>
      <c r="B101" s="15" t="s">
        <v>48</v>
      </c>
      <c r="C101" s="55" t="s">
        <v>198</v>
      </c>
      <c r="D101" s="50">
        <v>808</v>
      </c>
      <c r="E101" s="50">
        <v>4848</v>
      </c>
      <c r="F101" s="50">
        <v>6</v>
      </c>
    </row>
    <row r="102" spans="1:6" ht="14.4" customHeight="1" x14ac:dyDescent="0.3">
      <c r="A102" s="52" t="s">
        <v>181</v>
      </c>
      <c r="B102" s="15" t="s">
        <v>76</v>
      </c>
      <c r="C102" s="55" t="s">
        <v>198</v>
      </c>
      <c r="D102" s="50">
        <v>175</v>
      </c>
      <c r="E102" s="50">
        <v>1225</v>
      </c>
      <c r="F102" s="50">
        <v>7</v>
      </c>
    </row>
    <row r="103" spans="1:6" ht="14.4" customHeight="1" x14ac:dyDescent="0.3">
      <c r="A103" s="52" t="s">
        <v>181</v>
      </c>
      <c r="B103" s="15" t="s">
        <v>79</v>
      </c>
      <c r="C103" s="55" t="s">
        <v>198</v>
      </c>
      <c r="D103" s="50">
        <v>194</v>
      </c>
      <c r="E103" s="50">
        <v>1162</v>
      </c>
      <c r="F103" s="50">
        <v>5.9896907216494846</v>
      </c>
    </row>
    <row r="104" spans="1:6" x14ac:dyDescent="0.3">
      <c r="A104" s="52" t="s">
        <v>181</v>
      </c>
      <c r="B104" s="15" t="s">
        <v>80</v>
      </c>
      <c r="C104" s="55" t="s">
        <v>1</v>
      </c>
      <c r="D104" s="50">
        <v>338</v>
      </c>
      <c r="E104" s="50">
        <v>2035</v>
      </c>
      <c r="F104" s="50">
        <v>6.0207100591715976</v>
      </c>
    </row>
    <row r="105" spans="1:6" x14ac:dyDescent="0.3">
      <c r="A105" s="52" t="s">
        <v>181</v>
      </c>
      <c r="B105" s="15" t="s">
        <v>92</v>
      </c>
      <c r="C105" s="55" t="s">
        <v>198</v>
      </c>
      <c r="D105" s="50">
        <v>15</v>
      </c>
      <c r="E105" s="50">
        <v>90</v>
      </c>
      <c r="F105" s="50">
        <v>6</v>
      </c>
    </row>
    <row r="106" spans="1:6" x14ac:dyDescent="0.3">
      <c r="A106" s="52" t="s">
        <v>181</v>
      </c>
      <c r="B106" s="15" t="s">
        <v>95</v>
      </c>
      <c r="C106" s="55" t="s">
        <v>198</v>
      </c>
      <c r="D106" s="50">
        <v>384</v>
      </c>
      <c r="E106" s="50">
        <v>2688</v>
      </c>
      <c r="F106" s="50">
        <v>7</v>
      </c>
    </row>
    <row r="107" spans="1:6" x14ac:dyDescent="0.3">
      <c r="A107" s="52" t="s">
        <v>181</v>
      </c>
      <c r="B107" s="15" t="s">
        <v>112</v>
      </c>
      <c r="C107" s="55" t="s">
        <v>198</v>
      </c>
      <c r="D107" s="50">
        <v>906</v>
      </c>
      <c r="E107" s="50">
        <v>5436</v>
      </c>
      <c r="F107" s="50">
        <v>6</v>
      </c>
    </row>
    <row r="108" spans="1:6" x14ac:dyDescent="0.3">
      <c r="A108" s="52" t="s">
        <v>181</v>
      </c>
      <c r="B108" s="15" t="s">
        <v>119</v>
      </c>
      <c r="C108" s="55" t="s">
        <v>198</v>
      </c>
      <c r="D108" s="50">
        <v>438</v>
      </c>
      <c r="E108" s="50">
        <v>2625</v>
      </c>
      <c r="F108" s="50">
        <v>5.993150684931507</v>
      </c>
    </row>
    <row r="109" spans="1:6" x14ac:dyDescent="0.3">
      <c r="A109" s="52" t="s">
        <v>181</v>
      </c>
      <c r="B109" s="15" t="s">
        <v>175</v>
      </c>
      <c r="C109" s="55" t="s">
        <v>198</v>
      </c>
      <c r="D109" s="50">
        <v>55</v>
      </c>
      <c r="E109" s="50">
        <v>385</v>
      </c>
      <c r="F109" s="50">
        <v>7</v>
      </c>
    </row>
    <row r="110" spans="1:6" ht="14.4" customHeight="1" x14ac:dyDescent="0.3">
      <c r="A110" s="52" t="s">
        <v>182</v>
      </c>
      <c r="B110" s="15" t="s">
        <v>18</v>
      </c>
      <c r="C110" s="55" t="s">
        <v>182</v>
      </c>
      <c r="D110" s="50">
        <v>1082</v>
      </c>
      <c r="E110" s="50">
        <v>7374</v>
      </c>
      <c r="F110" s="50">
        <v>6.6545454545454543</v>
      </c>
    </row>
    <row r="111" spans="1:6" x14ac:dyDescent="0.3">
      <c r="A111" s="52" t="s">
        <v>182</v>
      </c>
      <c r="B111" s="15" t="s">
        <v>18</v>
      </c>
      <c r="C111" s="55" t="s">
        <v>185</v>
      </c>
      <c r="D111" s="50">
        <v>50</v>
      </c>
      <c r="E111" s="50">
        <v>300</v>
      </c>
      <c r="F111" s="50">
        <v>6</v>
      </c>
    </row>
    <row r="112" spans="1:6" x14ac:dyDescent="0.3">
      <c r="A112" s="52" t="s">
        <v>182</v>
      </c>
      <c r="B112" s="15" t="s">
        <v>21</v>
      </c>
      <c r="C112" s="55" t="s">
        <v>182</v>
      </c>
      <c r="D112" s="50">
        <v>2058</v>
      </c>
      <c r="E112" s="50">
        <v>13796</v>
      </c>
      <c r="F112" s="50">
        <v>6.7758202056922698</v>
      </c>
    </row>
    <row r="113" spans="1:6" x14ac:dyDescent="0.3">
      <c r="A113" s="52" t="s">
        <v>182</v>
      </c>
      <c r="B113" s="15" t="s">
        <v>21</v>
      </c>
      <c r="C113" s="55" t="s">
        <v>185</v>
      </c>
      <c r="D113" s="50">
        <v>100</v>
      </c>
      <c r="E113" s="50">
        <v>700</v>
      </c>
      <c r="F113" s="50">
        <v>7</v>
      </c>
    </row>
    <row r="114" spans="1:6" ht="14.4" customHeight="1" x14ac:dyDescent="0.3">
      <c r="A114" s="52" t="s">
        <v>182</v>
      </c>
      <c r="B114" s="15" t="s">
        <v>221</v>
      </c>
      <c r="C114" s="55" t="s">
        <v>191</v>
      </c>
      <c r="D114" s="50">
        <v>55</v>
      </c>
      <c r="E114" s="50">
        <v>393</v>
      </c>
      <c r="F114" s="50">
        <v>7.1454545454545455</v>
      </c>
    </row>
    <row r="115" spans="1:6" ht="14.4" customHeight="1" x14ac:dyDescent="0.3">
      <c r="A115" s="52" t="s">
        <v>182</v>
      </c>
      <c r="B115" s="15" t="s">
        <v>27</v>
      </c>
      <c r="C115" s="55" t="s">
        <v>182</v>
      </c>
      <c r="D115" s="50">
        <v>1151</v>
      </c>
      <c r="E115" s="50">
        <v>10448</v>
      </c>
      <c r="F115" s="50">
        <v>8.2897408963585431</v>
      </c>
    </row>
    <row r="116" spans="1:6" ht="14.4" customHeight="1" x14ac:dyDescent="0.3">
      <c r="A116" s="52" t="s">
        <v>182</v>
      </c>
      <c r="B116" s="15" t="s">
        <v>27</v>
      </c>
      <c r="C116" s="55" t="s">
        <v>189</v>
      </c>
      <c r="D116" s="50">
        <v>3</v>
      </c>
      <c r="E116" s="50">
        <v>16</v>
      </c>
      <c r="F116" s="50">
        <v>6</v>
      </c>
    </row>
    <row r="117" spans="1:6" x14ac:dyDescent="0.3">
      <c r="A117" s="52" t="s">
        <v>182</v>
      </c>
      <c r="B117" s="15" t="s">
        <v>27</v>
      </c>
      <c r="C117" s="55" t="s">
        <v>192</v>
      </c>
      <c r="D117" s="50">
        <v>9</v>
      </c>
      <c r="E117" s="50">
        <v>57</v>
      </c>
      <c r="F117" s="50">
        <v>6.333333333333333</v>
      </c>
    </row>
    <row r="118" spans="1:6" ht="14.4" customHeight="1" x14ac:dyDescent="0.3">
      <c r="A118" s="52" t="s">
        <v>182</v>
      </c>
      <c r="B118" s="15" t="s">
        <v>36</v>
      </c>
      <c r="C118" s="55" t="s">
        <v>182</v>
      </c>
      <c r="D118" s="50">
        <v>252</v>
      </c>
      <c r="E118" s="50">
        <v>1831</v>
      </c>
      <c r="F118" s="50">
        <v>7.9401884109491654</v>
      </c>
    </row>
    <row r="119" spans="1:6" x14ac:dyDescent="0.3">
      <c r="A119" s="52" t="s">
        <v>182</v>
      </c>
      <c r="B119" s="15" t="s">
        <v>37</v>
      </c>
      <c r="C119" s="55" t="s">
        <v>182</v>
      </c>
      <c r="D119" s="50">
        <v>923</v>
      </c>
      <c r="E119" s="50">
        <v>6392</v>
      </c>
      <c r="F119" s="50">
        <v>6.9184397163120561</v>
      </c>
    </row>
    <row r="120" spans="1:6" ht="14.4" customHeight="1" x14ac:dyDescent="0.3">
      <c r="A120" s="52" t="s">
        <v>182</v>
      </c>
      <c r="B120" s="15" t="s">
        <v>37</v>
      </c>
      <c r="C120" s="55" t="s">
        <v>191</v>
      </c>
      <c r="D120" s="50">
        <v>300</v>
      </c>
      <c r="E120" s="50">
        <v>2300</v>
      </c>
      <c r="F120" s="50">
        <v>7.666666666666667</v>
      </c>
    </row>
    <row r="121" spans="1:6" x14ac:dyDescent="0.3">
      <c r="A121" s="52" t="s">
        <v>182</v>
      </c>
      <c r="B121" s="15" t="s">
        <v>222</v>
      </c>
      <c r="C121" s="55" t="s">
        <v>182</v>
      </c>
      <c r="D121" s="50">
        <v>40</v>
      </c>
      <c r="E121" s="50">
        <v>391</v>
      </c>
      <c r="F121" s="50">
        <v>9.7750000000000004</v>
      </c>
    </row>
    <row r="122" spans="1:6" ht="14.4" customHeight="1" x14ac:dyDescent="0.3">
      <c r="A122" s="52" t="s">
        <v>182</v>
      </c>
      <c r="B122" s="15" t="s">
        <v>267</v>
      </c>
      <c r="C122" s="55" t="s">
        <v>185</v>
      </c>
      <c r="D122" s="50">
        <v>650</v>
      </c>
      <c r="E122" s="50">
        <v>4550</v>
      </c>
      <c r="F122" s="50">
        <v>7</v>
      </c>
    </row>
    <row r="123" spans="1:6" ht="14.4" customHeight="1" x14ac:dyDescent="0.3">
      <c r="A123" s="52" t="s">
        <v>182</v>
      </c>
      <c r="B123" s="15" t="s">
        <v>90</v>
      </c>
      <c r="C123" s="55" t="s">
        <v>182</v>
      </c>
      <c r="D123" s="50">
        <v>100</v>
      </c>
      <c r="E123" s="50">
        <v>712</v>
      </c>
      <c r="F123" s="50">
        <v>7.12</v>
      </c>
    </row>
    <row r="124" spans="1:6" x14ac:dyDescent="0.3">
      <c r="A124" s="52" t="s">
        <v>182</v>
      </c>
      <c r="B124" s="15" t="s">
        <v>90</v>
      </c>
      <c r="C124" s="55" t="s">
        <v>185</v>
      </c>
      <c r="D124" s="50">
        <v>1376</v>
      </c>
      <c r="E124" s="50">
        <v>6864</v>
      </c>
      <c r="F124" s="50">
        <v>4.9883720930232558</v>
      </c>
    </row>
    <row r="125" spans="1:6" x14ac:dyDescent="0.3">
      <c r="A125" s="52" t="s">
        <v>182</v>
      </c>
      <c r="B125" s="15" t="s">
        <v>124</v>
      </c>
      <c r="C125" s="55" t="s">
        <v>182</v>
      </c>
      <c r="D125" s="50">
        <v>529</v>
      </c>
      <c r="E125" s="50">
        <v>3779</v>
      </c>
      <c r="F125" s="50">
        <v>8.3103448275862064</v>
      </c>
    </row>
    <row r="126" spans="1:6" ht="14.4" customHeight="1" x14ac:dyDescent="0.3">
      <c r="A126" s="52" t="s">
        <v>182</v>
      </c>
      <c r="B126" s="15" t="s">
        <v>124</v>
      </c>
      <c r="C126" s="55" t="s">
        <v>185</v>
      </c>
      <c r="D126" s="50">
        <v>490</v>
      </c>
      <c r="E126" s="50">
        <v>3400</v>
      </c>
      <c r="F126" s="50">
        <v>6.9387755102040813</v>
      </c>
    </row>
    <row r="127" spans="1:6" ht="14.4" customHeight="1" x14ac:dyDescent="0.3">
      <c r="A127" s="52" t="s">
        <v>182</v>
      </c>
      <c r="B127" s="15" t="s">
        <v>223</v>
      </c>
      <c r="C127" s="55" t="s">
        <v>185</v>
      </c>
      <c r="D127" s="50">
        <v>208</v>
      </c>
      <c r="E127" s="50">
        <v>1136</v>
      </c>
      <c r="F127" s="50">
        <v>5.4615384615384617</v>
      </c>
    </row>
    <row r="128" spans="1:6" ht="14.4" customHeight="1" x14ac:dyDescent="0.3">
      <c r="A128" s="52" t="s">
        <v>182</v>
      </c>
      <c r="B128" s="15" t="s">
        <v>224</v>
      </c>
      <c r="C128" s="55" t="s">
        <v>185</v>
      </c>
      <c r="D128" s="50">
        <v>370</v>
      </c>
      <c r="E128" s="50">
        <v>2800</v>
      </c>
      <c r="F128" s="50">
        <v>7.5675675675675675</v>
      </c>
    </row>
    <row r="129" spans="1:6" ht="14.4" customHeight="1" x14ac:dyDescent="0.3">
      <c r="A129" s="52" t="s">
        <v>183</v>
      </c>
      <c r="B129" s="15" t="s">
        <v>17</v>
      </c>
      <c r="C129" s="55" t="s">
        <v>177</v>
      </c>
      <c r="D129" s="50">
        <v>5</v>
      </c>
      <c r="E129" s="50">
        <v>27</v>
      </c>
      <c r="F129" s="50">
        <v>5.166666666666667</v>
      </c>
    </row>
    <row r="130" spans="1:6" ht="14.4" customHeight="1" x14ac:dyDescent="0.3">
      <c r="A130" s="52" t="s">
        <v>183</v>
      </c>
      <c r="B130" s="15" t="s">
        <v>17</v>
      </c>
      <c r="C130" s="55" t="s">
        <v>178</v>
      </c>
      <c r="D130" s="50">
        <v>7</v>
      </c>
      <c r="E130" s="50">
        <v>43</v>
      </c>
      <c r="F130" s="50">
        <v>5.65</v>
      </c>
    </row>
    <row r="131" spans="1:6" ht="14.4" customHeight="1" x14ac:dyDescent="0.3">
      <c r="A131" s="52" t="s">
        <v>183</v>
      </c>
      <c r="B131" s="15" t="s">
        <v>17</v>
      </c>
      <c r="C131" s="55" t="s">
        <v>188</v>
      </c>
      <c r="D131" s="50">
        <v>5</v>
      </c>
      <c r="E131" s="50">
        <v>22</v>
      </c>
      <c r="F131" s="50">
        <v>4.4000000000000004</v>
      </c>
    </row>
    <row r="132" spans="1:6" ht="14.4" customHeight="1" x14ac:dyDescent="0.3">
      <c r="A132" s="52" t="s">
        <v>184</v>
      </c>
      <c r="B132" s="15" t="s">
        <v>26</v>
      </c>
      <c r="C132" s="55" t="s">
        <v>191</v>
      </c>
      <c r="D132" s="50">
        <v>305</v>
      </c>
      <c r="E132" s="50">
        <v>3100</v>
      </c>
      <c r="F132" s="50">
        <v>10.163934426229508</v>
      </c>
    </row>
    <row r="133" spans="1:6" ht="14.4" customHeight="1" x14ac:dyDescent="0.3">
      <c r="A133" s="52" t="s">
        <v>184</v>
      </c>
      <c r="B133" s="15" t="s">
        <v>26</v>
      </c>
      <c r="C133" s="55" t="s">
        <v>192</v>
      </c>
      <c r="D133" s="50">
        <v>419</v>
      </c>
      <c r="E133" s="50">
        <v>2511</v>
      </c>
      <c r="F133" s="50">
        <v>5.992840095465394</v>
      </c>
    </row>
    <row r="134" spans="1:6" x14ac:dyDescent="0.3">
      <c r="A134" s="52" t="s">
        <v>184</v>
      </c>
      <c r="B134" s="15" t="s">
        <v>31</v>
      </c>
      <c r="C134" s="55" t="s">
        <v>198</v>
      </c>
      <c r="D134" s="50">
        <v>800</v>
      </c>
      <c r="E134" s="50">
        <v>4800</v>
      </c>
      <c r="F134" s="50">
        <v>6</v>
      </c>
    </row>
    <row r="135" spans="1:6" ht="14.4" customHeight="1" x14ac:dyDescent="0.3">
      <c r="A135" s="52" t="s">
        <v>184</v>
      </c>
      <c r="B135" s="15" t="s">
        <v>55</v>
      </c>
      <c r="C135" s="55" t="s">
        <v>198</v>
      </c>
      <c r="D135" s="50">
        <v>700</v>
      </c>
      <c r="E135" s="50">
        <v>4200</v>
      </c>
      <c r="F135" s="50">
        <v>6</v>
      </c>
    </row>
    <row r="136" spans="1:6" x14ac:dyDescent="0.3">
      <c r="A136" s="52" t="s">
        <v>184</v>
      </c>
      <c r="B136" s="15" t="s">
        <v>75</v>
      </c>
      <c r="C136" s="55" t="s">
        <v>198</v>
      </c>
      <c r="D136" s="50">
        <v>500</v>
      </c>
      <c r="E136" s="50">
        <v>3000</v>
      </c>
      <c r="F136" s="50">
        <v>6</v>
      </c>
    </row>
    <row r="137" spans="1:6" ht="14.4" customHeight="1" x14ac:dyDescent="0.3">
      <c r="A137" s="52" t="s">
        <v>184</v>
      </c>
      <c r="B137" s="15" t="s">
        <v>82</v>
      </c>
      <c r="C137" s="55" t="s">
        <v>185</v>
      </c>
      <c r="D137" s="50">
        <v>60</v>
      </c>
      <c r="E137" s="50">
        <v>650</v>
      </c>
      <c r="F137" s="50">
        <v>10.833333333333334</v>
      </c>
    </row>
    <row r="138" spans="1:6" ht="14.4" customHeight="1" x14ac:dyDescent="0.3">
      <c r="A138" s="52" t="s">
        <v>184</v>
      </c>
      <c r="B138" s="15" t="s">
        <v>116</v>
      </c>
      <c r="C138" s="55" t="s">
        <v>185</v>
      </c>
      <c r="D138" s="50">
        <v>309.5</v>
      </c>
      <c r="E138" s="50">
        <v>1857</v>
      </c>
      <c r="F138" s="50">
        <v>6</v>
      </c>
    </row>
    <row r="139" spans="1:6" ht="14.4" customHeight="1" x14ac:dyDescent="0.3">
      <c r="A139" s="52" t="s">
        <v>184</v>
      </c>
      <c r="B139" s="15" t="s">
        <v>116</v>
      </c>
      <c r="C139" s="55" t="s">
        <v>198</v>
      </c>
      <c r="D139" s="50">
        <v>400</v>
      </c>
      <c r="E139" s="50">
        <v>1986</v>
      </c>
      <c r="F139" s="50">
        <v>4.9649999999999999</v>
      </c>
    </row>
    <row r="140" spans="1:6" ht="14.4" customHeight="1" x14ac:dyDescent="0.3">
      <c r="A140" s="52" t="s">
        <v>184</v>
      </c>
      <c r="B140" s="15" t="s">
        <v>146</v>
      </c>
      <c r="C140" s="55" t="s">
        <v>198</v>
      </c>
      <c r="D140" s="50">
        <v>600</v>
      </c>
      <c r="E140" s="50">
        <v>3600</v>
      </c>
      <c r="F140" s="50">
        <v>6</v>
      </c>
    </row>
    <row r="141" spans="1:6" x14ac:dyDescent="0.3">
      <c r="A141" s="52" t="s">
        <v>184</v>
      </c>
      <c r="B141" s="15" t="s">
        <v>162</v>
      </c>
      <c r="C141" s="55" t="s">
        <v>198</v>
      </c>
      <c r="D141" s="50">
        <v>450</v>
      </c>
      <c r="E141" s="50">
        <v>2700</v>
      </c>
      <c r="F141" s="50">
        <v>6</v>
      </c>
    </row>
    <row r="142" spans="1:6" x14ac:dyDescent="0.3">
      <c r="A142" s="52" t="s">
        <v>185</v>
      </c>
      <c r="B142" s="15" t="s">
        <v>46</v>
      </c>
      <c r="C142" s="55" t="s">
        <v>178</v>
      </c>
      <c r="D142" s="50">
        <v>1</v>
      </c>
      <c r="E142" s="50">
        <v>5</v>
      </c>
      <c r="F142" s="50">
        <v>5</v>
      </c>
    </row>
    <row r="143" spans="1:6" x14ac:dyDescent="0.3">
      <c r="A143" s="52" t="s">
        <v>185</v>
      </c>
      <c r="B143" s="15" t="s">
        <v>46</v>
      </c>
      <c r="C143" s="55" t="s">
        <v>185</v>
      </c>
      <c r="D143" s="50">
        <v>8</v>
      </c>
      <c r="E143" s="50">
        <v>45</v>
      </c>
      <c r="F143" s="50">
        <v>5.625</v>
      </c>
    </row>
    <row r="144" spans="1:6" ht="14.4" customHeight="1" x14ac:dyDescent="0.3">
      <c r="A144" s="52" t="s">
        <v>185</v>
      </c>
      <c r="B144" s="15" t="s">
        <v>46</v>
      </c>
      <c r="C144" s="55" t="s">
        <v>191</v>
      </c>
      <c r="D144" s="50">
        <v>135</v>
      </c>
      <c r="E144" s="50">
        <v>801</v>
      </c>
      <c r="F144" s="50">
        <v>6.1061236360718869</v>
      </c>
    </row>
    <row r="145" spans="1:6" ht="14.4" customHeight="1" x14ac:dyDescent="0.3">
      <c r="A145" s="52" t="s">
        <v>185</v>
      </c>
      <c r="B145" s="15" t="s">
        <v>46</v>
      </c>
      <c r="C145" s="55" t="s">
        <v>194</v>
      </c>
      <c r="D145" s="50">
        <v>4</v>
      </c>
      <c r="E145" s="50">
        <v>19</v>
      </c>
      <c r="F145" s="50">
        <v>4.1666666666666661</v>
      </c>
    </row>
    <row r="146" spans="1:6" ht="14.4" customHeight="1" x14ac:dyDescent="0.3">
      <c r="A146" s="52" t="s">
        <v>185</v>
      </c>
      <c r="B146" s="15" t="s">
        <v>57</v>
      </c>
      <c r="C146" s="55" t="s">
        <v>177</v>
      </c>
      <c r="D146" s="50">
        <v>1</v>
      </c>
      <c r="E146" s="50">
        <v>5</v>
      </c>
      <c r="F146" s="50">
        <v>5</v>
      </c>
    </row>
    <row r="147" spans="1:6" ht="14.4" customHeight="1" x14ac:dyDescent="0.3">
      <c r="A147" s="52" t="s">
        <v>185</v>
      </c>
      <c r="B147" s="15" t="s">
        <v>57</v>
      </c>
      <c r="C147" s="55" t="s">
        <v>178</v>
      </c>
      <c r="D147" s="50">
        <v>62</v>
      </c>
      <c r="E147" s="50">
        <v>348</v>
      </c>
      <c r="F147" s="50">
        <v>5.9825396825396817</v>
      </c>
    </row>
    <row r="148" spans="1:6" ht="14.4" customHeight="1" x14ac:dyDescent="0.3">
      <c r="A148" s="52" t="s">
        <v>185</v>
      </c>
      <c r="B148" s="15" t="s">
        <v>57</v>
      </c>
      <c r="C148" s="55" t="s">
        <v>179</v>
      </c>
      <c r="D148" s="50">
        <v>2</v>
      </c>
      <c r="E148" s="50">
        <v>10</v>
      </c>
      <c r="F148" s="50">
        <v>5</v>
      </c>
    </row>
    <row r="149" spans="1:6" ht="14.4" customHeight="1" x14ac:dyDescent="0.3">
      <c r="A149" s="52" t="s">
        <v>185</v>
      </c>
      <c r="B149" s="15" t="s">
        <v>57</v>
      </c>
      <c r="C149" s="55" t="s">
        <v>181</v>
      </c>
      <c r="D149" s="50">
        <v>11</v>
      </c>
      <c r="E149" s="50">
        <v>59</v>
      </c>
      <c r="F149" s="50">
        <v>5</v>
      </c>
    </row>
    <row r="150" spans="1:6" ht="14.4" customHeight="1" x14ac:dyDescent="0.3">
      <c r="A150" s="52" t="s">
        <v>185</v>
      </c>
      <c r="B150" s="15" t="s">
        <v>57</v>
      </c>
      <c r="C150" s="55" t="s">
        <v>182</v>
      </c>
      <c r="D150" s="50">
        <v>115</v>
      </c>
      <c r="E150" s="50">
        <v>656</v>
      </c>
      <c r="F150" s="50">
        <v>5.9931418219461703</v>
      </c>
    </row>
    <row r="151" spans="1:6" ht="14.4" customHeight="1" x14ac:dyDescent="0.3">
      <c r="A151" s="52" t="s">
        <v>185</v>
      </c>
      <c r="B151" s="15" t="s">
        <v>57</v>
      </c>
      <c r="C151" s="55" t="s">
        <v>184</v>
      </c>
      <c r="D151" s="50">
        <v>2</v>
      </c>
      <c r="E151" s="50">
        <v>11</v>
      </c>
      <c r="F151" s="50">
        <v>5.5</v>
      </c>
    </row>
    <row r="152" spans="1:6" ht="14.4" customHeight="1" x14ac:dyDescent="0.3">
      <c r="A152" s="52" t="s">
        <v>185</v>
      </c>
      <c r="B152" s="15" t="s">
        <v>57</v>
      </c>
      <c r="C152" s="55" t="s">
        <v>185</v>
      </c>
      <c r="D152" s="50">
        <v>136</v>
      </c>
      <c r="E152" s="50">
        <v>819</v>
      </c>
      <c r="F152" s="50">
        <v>5.4861111111111107</v>
      </c>
    </row>
    <row r="153" spans="1:6" ht="14.4" customHeight="1" x14ac:dyDescent="0.3">
      <c r="A153" s="52" t="s">
        <v>185</v>
      </c>
      <c r="B153" s="15" t="s">
        <v>57</v>
      </c>
      <c r="C153" s="55" t="s">
        <v>0</v>
      </c>
      <c r="D153" s="50">
        <v>11</v>
      </c>
      <c r="E153" s="50">
        <v>71</v>
      </c>
      <c r="F153" s="50">
        <v>5.3055555555555554</v>
      </c>
    </row>
    <row r="154" spans="1:6" ht="14.4" customHeight="1" x14ac:dyDescent="0.3">
      <c r="A154" s="52" t="s">
        <v>185</v>
      </c>
      <c r="B154" s="15" t="s">
        <v>57</v>
      </c>
      <c r="C154" s="55" t="s">
        <v>186</v>
      </c>
      <c r="D154" s="50">
        <v>7</v>
      </c>
      <c r="E154" s="50">
        <v>42</v>
      </c>
      <c r="F154" s="50">
        <v>5.85</v>
      </c>
    </row>
    <row r="155" spans="1:6" ht="14.4" customHeight="1" x14ac:dyDescent="0.3">
      <c r="A155" s="52" t="s">
        <v>185</v>
      </c>
      <c r="B155" s="15" t="s">
        <v>57</v>
      </c>
      <c r="C155" s="55" t="s">
        <v>1</v>
      </c>
      <c r="D155" s="50">
        <v>12</v>
      </c>
      <c r="E155" s="50">
        <v>72</v>
      </c>
      <c r="F155" s="50">
        <v>5.0909090909090908</v>
      </c>
    </row>
    <row r="156" spans="1:6" x14ac:dyDescent="0.3">
      <c r="A156" s="52" t="s">
        <v>185</v>
      </c>
      <c r="B156" s="15" t="s">
        <v>57</v>
      </c>
      <c r="C156" s="55" t="s">
        <v>2</v>
      </c>
      <c r="D156" s="50">
        <v>6</v>
      </c>
      <c r="E156" s="50">
        <v>45</v>
      </c>
      <c r="F156" s="50">
        <v>7.375</v>
      </c>
    </row>
    <row r="157" spans="1:6" x14ac:dyDescent="0.3">
      <c r="A157" s="52" t="s">
        <v>185</v>
      </c>
      <c r="B157" s="15" t="s">
        <v>57</v>
      </c>
      <c r="C157" s="55" t="s">
        <v>188</v>
      </c>
      <c r="D157" s="50">
        <v>1</v>
      </c>
      <c r="E157" s="50">
        <v>8</v>
      </c>
      <c r="F157" s="50">
        <v>8</v>
      </c>
    </row>
    <row r="158" spans="1:6" x14ac:dyDescent="0.3">
      <c r="A158" s="52" t="s">
        <v>185</v>
      </c>
      <c r="B158" s="15" t="s">
        <v>57</v>
      </c>
      <c r="C158" s="55" t="s">
        <v>189</v>
      </c>
      <c r="D158" s="50">
        <v>1</v>
      </c>
      <c r="E158" s="50">
        <v>7</v>
      </c>
      <c r="F158" s="50">
        <v>7</v>
      </c>
    </row>
    <row r="159" spans="1:6" x14ac:dyDescent="0.3">
      <c r="A159" s="52" t="s">
        <v>185</v>
      </c>
      <c r="B159" s="15" t="s">
        <v>57</v>
      </c>
      <c r="C159" s="55" t="s">
        <v>191</v>
      </c>
      <c r="D159" s="50">
        <v>714</v>
      </c>
      <c r="E159" s="50">
        <v>4394</v>
      </c>
      <c r="F159" s="50">
        <v>6.1588053817766655</v>
      </c>
    </row>
    <row r="160" spans="1:6" ht="14.4" customHeight="1" x14ac:dyDescent="0.3">
      <c r="A160" s="52" t="s">
        <v>185</v>
      </c>
      <c r="B160" s="15" t="s">
        <v>57</v>
      </c>
      <c r="C160" s="55" t="s">
        <v>192</v>
      </c>
      <c r="D160" s="50">
        <v>4</v>
      </c>
      <c r="E160" s="50">
        <v>21</v>
      </c>
      <c r="F160" s="50">
        <v>5.1666666666666661</v>
      </c>
    </row>
    <row r="161" spans="1:6" ht="14.4" customHeight="1" x14ac:dyDescent="0.3">
      <c r="A161" s="52" t="s">
        <v>185</v>
      </c>
      <c r="B161" s="15" t="s">
        <v>57</v>
      </c>
      <c r="C161" s="55" t="s">
        <v>193</v>
      </c>
      <c r="D161" s="50">
        <v>1</v>
      </c>
      <c r="E161" s="50">
        <v>5</v>
      </c>
      <c r="F161" s="50">
        <v>5</v>
      </c>
    </row>
    <row r="162" spans="1:6" ht="14.4" customHeight="1" x14ac:dyDescent="0.3">
      <c r="A162" s="52" t="s">
        <v>185</v>
      </c>
      <c r="B162" s="15" t="s">
        <v>57</v>
      </c>
      <c r="C162" s="55" t="s">
        <v>194</v>
      </c>
      <c r="D162" s="50">
        <v>43</v>
      </c>
      <c r="E162" s="50">
        <v>260</v>
      </c>
      <c r="F162" s="50">
        <v>5.3181818181818192</v>
      </c>
    </row>
    <row r="163" spans="1:6" ht="14.4" customHeight="1" x14ac:dyDescent="0.3">
      <c r="A163" s="52" t="s">
        <v>185</v>
      </c>
      <c r="B163" s="15" t="s">
        <v>72</v>
      </c>
      <c r="C163" s="55" t="s">
        <v>178</v>
      </c>
      <c r="D163" s="50">
        <v>17</v>
      </c>
      <c r="E163" s="50">
        <v>79</v>
      </c>
      <c r="F163" s="50">
        <v>4.5833333333333339</v>
      </c>
    </row>
    <row r="164" spans="1:6" ht="14.4" customHeight="1" x14ac:dyDescent="0.3">
      <c r="A164" s="52" t="s">
        <v>185</v>
      </c>
      <c r="B164" s="15" t="s">
        <v>72</v>
      </c>
      <c r="C164" s="55" t="s">
        <v>181</v>
      </c>
      <c r="D164" s="50">
        <v>4</v>
      </c>
      <c r="E164" s="50">
        <v>20</v>
      </c>
      <c r="F164" s="50">
        <v>5</v>
      </c>
    </row>
    <row r="165" spans="1:6" ht="14.4" customHeight="1" x14ac:dyDescent="0.3">
      <c r="A165" s="52" t="s">
        <v>185</v>
      </c>
      <c r="B165" s="15" t="s">
        <v>72</v>
      </c>
      <c r="C165" s="55" t="s">
        <v>182</v>
      </c>
      <c r="D165" s="50">
        <v>3</v>
      </c>
      <c r="E165" s="50">
        <v>15</v>
      </c>
      <c r="F165" s="50">
        <v>5</v>
      </c>
    </row>
    <row r="166" spans="1:6" ht="14.4" customHeight="1" x14ac:dyDescent="0.3">
      <c r="A166" s="52" t="s">
        <v>185</v>
      </c>
      <c r="B166" s="15" t="s">
        <v>72</v>
      </c>
      <c r="C166" s="55" t="s">
        <v>185</v>
      </c>
      <c r="D166" s="50">
        <v>94</v>
      </c>
      <c r="E166" s="50">
        <v>631</v>
      </c>
      <c r="F166" s="50">
        <v>6.0973901098901093</v>
      </c>
    </row>
    <row r="167" spans="1:6" ht="14.4" customHeight="1" x14ac:dyDescent="0.3">
      <c r="A167" s="52" t="s">
        <v>185</v>
      </c>
      <c r="B167" s="15" t="s">
        <v>72</v>
      </c>
      <c r="C167" s="55" t="s">
        <v>0</v>
      </c>
      <c r="D167" s="50">
        <v>1</v>
      </c>
      <c r="E167" s="50">
        <v>5</v>
      </c>
      <c r="F167" s="50">
        <v>5</v>
      </c>
    </row>
    <row r="168" spans="1:6" ht="14.4" customHeight="1" x14ac:dyDescent="0.3">
      <c r="A168" s="52" t="s">
        <v>185</v>
      </c>
      <c r="B168" s="15" t="s">
        <v>72</v>
      </c>
      <c r="C168" s="55" t="s">
        <v>1</v>
      </c>
      <c r="D168" s="50">
        <v>1</v>
      </c>
      <c r="E168" s="50">
        <v>6</v>
      </c>
      <c r="F168" s="50">
        <v>6</v>
      </c>
    </row>
    <row r="169" spans="1:6" ht="14.4" customHeight="1" x14ac:dyDescent="0.3">
      <c r="A169" s="52" t="s">
        <v>185</v>
      </c>
      <c r="B169" s="15" t="s">
        <v>72</v>
      </c>
      <c r="C169" s="55" t="s">
        <v>188</v>
      </c>
      <c r="D169" s="50">
        <v>5</v>
      </c>
      <c r="E169" s="50">
        <v>23</v>
      </c>
      <c r="F169" s="50">
        <v>5.375</v>
      </c>
    </row>
    <row r="170" spans="1:6" ht="14.4" customHeight="1" x14ac:dyDescent="0.3">
      <c r="A170" s="52" t="s">
        <v>185</v>
      </c>
      <c r="B170" s="15" t="s">
        <v>72</v>
      </c>
      <c r="C170" s="55" t="s">
        <v>191</v>
      </c>
      <c r="D170" s="50">
        <v>65</v>
      </c>
      <c r="E170" s="50">
        <v>400</v>
      </c>
      <c r="F170" s="50">
        <v>6.4731601731601724</v>
      </c>
    </row>
    <row r="171" spans="1:6" ht="14.4" customHeight="1" x14ac:dyDescent="0.3">
      <c r="A171" s="52" t="s">
        <v>185</v>
      </c>
      <c r="B171" s="15" t="s">
        <v>72</v>
      </c>
      <c r="C171" s="55" t="s">
        <v>192</v>
      </c>
      <c r="D171" s="50">
        <v>1</v>
      </c>
      <c r="E171" s="50">
        <v>4</v>
      </c>
      <c r="F171" s="50">
        <v>4</v>
      </c>
    </row>
    <row r="172" spans="1:6" ht="14.4" customHeight="1" x14ac:dyDescent="0.3">
      <c r="A172" s="52" t="s">
        <v>185</v>
      </c>
      <c r="B172" s="15" t="s">
        <v>72</v>
      </c>
      <c r="C172" s="55" t="s">
        <v>194</v>
      </c>
      <c r="D172" s="50">
        <v>25</v>
      </c>
      <c r="E172" s="50">
        <v>142</v>
      </c>
      <c r="F172" s="50">
        <v>5.8619047619047615</v>
      </c>
    </row>
    <row r="173" spans="1:6" ht="14.4" customHeight="1" x14ac:dyDescent="0.3">
      <c r="A173" s="52" t="s">
        <v>185</v>
      </c>
      <c r="B173" s="15" t="s">
        <v>73</v>
      </c>
      <c r="C173" s="55" t="s">
        <v>178</v>
      </c>
      <c r="D173" s="50">
        <v>10</v>
      </c>
      <c r="E173" s="50">
        <v>50</v>
      </c>
      <c r="F173" s="50">
        <v>5.4166666666666661</v>
      </c>
    </row>
    <row r="174" spans="1:6" ht="14.4" customHeight="1" x14ac:dyDescent="0.3">
      <c r="A174" s="52" t="s">
        <v>185</v>
      </c>
      <c r="B174" s="15" t="s">
        <v>73</v>
      </c>
      <c r="C174" s="55" t="s">
        <v>184</v>
      </c>
      <c r="D174" s="50">
        <v>1</v>
      </c>
      <c r="E174" s="50">
        <v>7</v>
      </c>
      <c r="F174" s="50">
        <v>7</v>
      </c>
    </row>
    <row r="175" spans="1:6" ht="14.4" customHeight="1" x14ac:dyDescent="0.3">
      <c r="A175" s="52" t="s">
        <v>185</v>
      </c>
      <c r="B175" s="15" t="s">
        <v>73</v>
      </c>
      <c r="C175" s="55" t="s">
        <v>185</v>
      </c>
      <c r="D175" s="50">
        <v>13</v>
      </c>
      <c r="E175" s="50">
        <v>85</v>
      </c>
      <c r="F175" s="50">
        <v>6.583333333333333</v>
      </c>
    </row>
    <row r="176" spans="1:6" ht="14.4" customHeight="1" x14ac:dyDescent="0.3">
      <c r="A176" s="52" t="s">
        <v>185</v>
      </c>
      <c r="B176" s="15" t="s">
        <v>73</v>
      </c>
      <c r="C176" s="55" t="s">
        <v>0</v>
      </c>
      <c r="D176" s="50">
        <v>1</v>
      </c>
      <c r="E176" s="50">
        <v>8</v>
      </c>
      <c r="F176" s="50">
        <v>8</v>
      </c>
    </row>
    <row r="177" spans="1:6" ht="14.4" customHeight="1" x14ac:dyDescent="0.3">
      <c r="A177" s="52" t="s">
        <v>185</v>
      </c>
      <c r="B177" s="15" t="s">
        <v>73</v>
      </c>
      <c r="C177" s="55" t="s">
        <v>1</v>
      </c>
      <c r="D177" s="50">
        <v>2</v>
      </c>
      <c r="E177" s="50">
        <v>10</v>
      </c>
      <c r="F177" s="50">
        <v>5</v>
      </c>
    </row>
    <row r="178" spans="1:6" ht="14.4" customHeight="1" x14ac:dyDescent="0.3">
      <c r="A178" s="52" t="s">
        <v>185</v>
      </c>
      <c r="B178" s="15" t="s">
        <v>73</v>
      </c>
      <c r="C178" s="55" t="s">
        <v>2</v>
      </c>
      <c r="D178" s="50">
        <v>2</v>
      </c>
      <c r="E178" s="50">
        <v>11</v>
      </c>
      <c r="F178" s="50">
        <v>5.5</v>
      </c>
    </row>
    <row r="179" spans="1:6" ht="14.4" customHeight="1" x14ac:dyDescent="0.3">
      <c r="A179" s="52" t="s">
        <v>185</v>
      </c>
      <c r="B179" s="15" t="s">
        <v>73</v>
      </c>
      <c r="C179" s="55" t="s">
        <v>188</v>
      </c>
      <c r="D179" s="50">
        <v>6</v>
      </c>
      <c r="E179" s="50">
        <v>34</v>
      </c>
      <c r="F179" s="50">
        <v>5.666666666666667</v>
      </c>
    </row>
    <row r="180" spans="1:6" ht="14.4" customHeight="1" x14ac:dyDescent="0.3">
      <c r="A180" s="52" t="s">
        <v>185</v>
      </c>
      <c r="B180" s="15" t="s">
        <v>73</v>
      </c>
      <c r="C180" s="55" t="s">
        <v>191</v>
      </c>
      <c r="D180" s="50">
        <v>63</v>
      </c>
      <c r="E180" s="50">
        <v>361</v>
      </c>
      <c r="F180" s="50">
        <v>5.7213455149501664</v>
      </c>
    </row>
    <row r="181" spans="1:6" x14ac:dyDescent="0.3">
      <c r="A181" s="52" t="s">
        <v>185</v>
      </c>
      <c r="B181" s="15" t="s">
        <v>73</v>
      </c>
      <c r="C181" s="55" t="s">
        <v>194</v>
      </c>
      <c r="D181" s="50">
        <v>5</v>
      </c>
      <c r="E181" s="50">
        <v>35</v>
      </c>
      <c r="F181" s="50">
        <v>7.5</v>
      </c>
    </row>
    <row r="182" spans="1:6" ht="14.4" customHeight="1" x14ac:dyDescent="0.3">
      <c r="A182" s="52" t="s">
        <v>185</v>
      </c>
      <c r="B182" s="15" t="s">
        <v>78</v>
      </c>
      <c r="C182" s="55" t="s">
        <v>177</v>
      </c>
      <c r="D182" s="50">
        <v>1</v>
      </c>
      <c r="E182" s="50">
        <v>5</v>
      </c>
      <c r="F182" s="50">
        <v>5</v>
      </c>
    </row>
    <row r="183" spans="1:6" x14ac:dyDescent="0.3">
      <c r="A183" s="52" t="s">
        <v>185</v>
      </c>
      <c r="B183" s="15" t="s">
        <v>78</v>
      </c>
      <c r="C183" s="55" t="s">
        <v>178</v>
      </c>
      <c r="D183" s="50">
        <v>44</v>
      </c>
      <c r="E183" s="50">
        <v>229</v>
      </c>
      <c r="F183" s="50">
        <v>4.9185606060606055</v>
      </c>
    </row>
    <row r="184" spans="1:6" x14ac:dyDescent="0.3">
      <c r="A184" s="52" t="s">
        <v>185</v>
      </c>
      <c r="B184" s="15" t="s">
        <v>78</v>
      </c>
      <c r="C184" s="55" t="s">
        <v>179</v>
      </c>
      <c r="D184" s="50">
        <v>5</v>
      </c>
      <c r="E184" s="50">
        <v>32</v>
      </c>
      <c r="F184" s="50">
        <v>6</v>
      </c>
    </row>
    <row r="185" spans="1:6" ht="14.4" customHeight="1" x14ac:dyDescent="0.3">
      <c r="A185" s="52" t="s">
        <v>185</v>
      </c>
      <c r="B185" s="15" t="s">
        <v>78</v>
      </c>
      <c r="C185" s="55" t="s">
        <v>180</v>
      </c>
      <c r="D185" s="50">
        <v>3</v>
      </c>
      <c r="E185" s="50">
        <v>18</v>
      </c>
      <c r="F185" s="50">
        <v>6</v>
      </c>
    </row>
    <row r="186" spans="1:6" x14ac:dyDescent="0.3">
      <c r="A186" s="52" t="s">
        <v>185</v>
      </c>
      <c r="B186" s="15" t="s">
        <v>78</v>
      </c>
      <c r="C186" s="55" t="s">
        <v>181</v>
      </c>
      <c r="D186" s="50">
        <v>4</v>
      </c>
      <c r="E186" s="50">
        <v>24</v>
      </c>
      <c r="F186" s="50">
        <v>6.6666666666666661</v>
      </c>
    </row>
    <row r="187" spans="1:6" x14ac:dyDescent="0.3">
      <c r="A187" s="52" t="s">
        <v>185</v>
      </c>
      <c r="B187" s="15" t="s">
        <v>78</v>
      </c>
      <c r="C187" s="55" t="s">
        <v>182</v>
      </c>
      <c r="D187" s="50">
        <v>3</v>
      </c>
      <c r="E187" s="50">
        <v>22</v>
      </c>
      <c r="F187" s="50">
        <v>7.333333333333333</v>
      </c>
    </row>
    <row r="188" spans="1:6" x14ac:dyDescent="0.3">
      <c r="A188" s="52" t="s">
        <v>185</v>
      </c>
      <c r="B188" s="15" t="s">
        <v>78</v>
      </c>
      <c r="C188" s="55" t="s">
        <v>184</v>
      </c>
      <c r="D188" s="50">
        <v>11</v>
      </c>
      <c r="E188" s="50">
        <v>63</v>
      </c>
      <c r="F188" s="50">
        <v>6</v>
      </c>
    </row>
    <row r="189" spans="1:6" x14ac:dyDescent="0.3">
      <c r="A189" s="52" t="s">
        <v>185</v>
      </c>
      <c r="B189" s="15" t="s">
        <v>78</v>
      </c>
      <c r="C189" s="55" t="s">
        <v>185</v>
      </c>
      <c r="D189" s="50">
        <v>426</v>
      </c>
      <c r="E189" s="50">
        <v>2673</v>
      </c>
      <c r="F189" s="50">
        <v>6.5126465865902485</v>
      </c>
    </row>
    <row r="190" spans="1:6" x14ac:dyDescent="0.3">
      <c r="A190" s="52" t="s">
        <v>185</v>
      </c>
      <c r="B190" s="15" t="s">
        <v>78</v>
      </c>
      <c r="C190" s="55" t="s">
        <v>0</v>
      </c>
      <c r="D190" s="50">
        <v>39</v>
      </c>
      <c r="E190" s="50">
        <v>261</v>
      </c>
      <c r="F190" s="50">
        <v>6.0828571428571427</v>
      </c>
    </row>
    <row r="191" spans="1:6" ht="14.4" customHeight="1" x14ac:dyDescent="0.3">
      <c r="A191" s="52" t="s">
        <v>185</v>
      </c>
      <c r="B191" s="15" t="s">
        <v>78</v>
      </c>
      <c r="C191" s="55" t="s">
        <v>186</v>
      </c>
      <c r="D191" s="50">
        <v>16</v>
      </c>
      <c r="E191" s="50">
        <v>87</v>
      </c>
      <c r="F191" s="50">
        <v>5.6028571428571432</v>
      </c>
    </row>
    <row r="192" spans="1:6" x14ac:dyDescent="0.3">
      <c r="A192" s="52" t="s">
        <v>185</v>
      </c>
      <c r="B192" s="15" t="s">
        <v>78</v>
      </c>
      <c r="C192" s="55" t="s">
        <v>187</v>
      </c>
      <c r="D192" s="50">
        <v>2</v>
      </c>
      <c r="E192" s="50">
        <v>5</v>
      </c>
      <c r="F192" s="50">
        <v>2.5</v>
      </c>
    </row>
    <row r="193" spans="1:6" x14ac:dyDescent="0.3">
      <c r="A193" s="52" t="s">
        <v>185</v>
      </c>
      <c r="B193" s="15" t="s">
        <v>78</v>
      </c>
      <c r="C193" s="55" t="s">
        <v>1</v>
      </c>
      <c r="D193" s="50">
        <v>20</v>
      </c>
      <c r="E193" s="50">
        <v>123</v>
      </c>
      <c r="F193" s="50">
        <v>5.5505050505050511</v>
      </c>
    </row>
    <row r="194" spans="1:6" x14ac:dyDescent="0.3">
      <c r="A194" s="52" t="s">
        <v>185</v>
      </c>
      <c r="B194" s="15" t="s">
        <v>78</v>
      </c>
      <c r="C194" s="55" t="s">
        <v>2</v>
      </c>
      <c r="D194" s="50">
        <v>14</v>
      </c>
      <c r="E194" s="50">
        <v>81</v>
      </c>
      <c r="F194" s="50">
        <v>5.666666666666667</v>
      </c>
    </row>
    <row r="195" spans="1:6" x14ac:dyDescent="0.3">
      <c r="A195" s="52" t="s">
        <v>185</v>
      </c>
      <c r="B195" s="15" t="s">
        <v>78</v>
      </c>
      <c r="C195" s="55" t="s">
        <v>190</v>
      </c>
      <c r="D195" s="50">
        <v>2</v>
      </c>
      <c r="E195" s="50">
        <v>8</v>
      </c>
      <c r="F195" s="50">
        <v>4</v>
      </c>
    </row>
    <row r="196" spans="1:6" x14ac:dyDescent="0.3">
      <c r="A196" s="52" t="s">
        <v>185</v>
      </c>
      <c r="B196" s="15" t="s">
        <v>78</v>
      </c>
      <c r="C196" s="55" t="s">
        <v>191</v>
      </c>
      <c r="D196" s="50">
        <v>863</v>
      </c>
      <c r="E196" s="50">
        <v>5033</v>
      </c>
      <c r="F196" s="50">
        <v>6.0407831177510731</v>
      </c>
    </row>
    <row r="197" spans="1:6" x14ac:dyDescent="0.3">
      <c r="A197" s="52" t="s">
        <v>185</v>
      </c>
      <c r="B197" s="15" t="s">
        <v>78</v>
      </c>
      <c r="C197" s="55" t="s">
        <v>192</v>
      </c>
      <c r="D197" s="50">
        <v>21</v>
      </c>
      <c r="E197" s="50">
        <v>145</v>
      </c>
      <c r="F197" s="50">
        <v>6.310185185185186</v>
      </c>
    </row>
    <row r="198" spans="1:6" x14ac:dyDescent="0.3">
      <c r="A198" s="52" t="s">
        <v>185</v>
      </c>
      <c r="B198" s="15" t="s">
        <v>78</v>
      </c>
      <c r="C198" s="55" t="s">
        <v>194</v>
      </c>
      <c r="D198" s="50">
        <v>55</v>
      </c>
      <c r="E198" s="50">
        <v>320</v>
      </c>
      <c r="F198" s="50">
        <v>5.4817460317460318</v>
      </c>
    </row>
    <row r="199" spans="1:6" x14ac:dyDescent="0.3">
      <c r="A199" s="52" t="s">
        <v>185</v>
      </c>
      <c r="B199" s="15" t="s">
        <v>81</v>
      </c>
      <c r="C199" s="55" t="s">
        <v>178</v>
      </c>
      <c r="D199" s="50">
        <v>4</v>
      </c>
      <c r="E199" s="50">
        <v>22</v>
      </c>
      <c r="F199" s="50">
        <v>5.333333333333333</v>
      </c>
    </row>
    <row r="200" spans="1:6" x14ac:dyDescent="0.3">
      <c r="A200" s="52" t="s">
        <v>185</v>
      </c>
      <c r="B200" s="15" t="s">
        <v>81</v>
      </c>
      <c r="C200" s="55" t="s">
        <v>181</v>
      </c>
      <c r="D200" s="50">
        <v>1</v>
      </c>
      <c r="E200" s="50">
        <v>7</v>
      </c>
      <c r="F200" s="50">
        <v>7</v>
      </c>
    </row>
    <row r="201" spans="1:6" x14ac:dyDescent="0.3">
      <c r="A201" s="52" t="s">
        <v>185</v>
      </c>
      <c r="B201" s="15" t="s">
        <v>81</v>
      </c>
      <c r="C201" s="55" t="s">
        <v>182</v>
      </c>
      <c r="D201" s="50">
        <v>1</v>
      </c>
      <c r="E201" s="50">
        <v>6</v>
      </c>
      <c r="F201" s="50">
        <v>6</v>
      </c>
    </row>
    <row r="202" spans="1:6" x14ac:dyDescent="0.3">
      <c r="A202" s="52" t="s">
        <v>185</v>
      </c>
      <c r="B202" s="15" t="s">
        <v>81</v>
      </c>
      <c r="C202" s="55" t="s">
        <v>185</v>
      </c>
      <c r="D202" s="50">
        <v>24</v>
      </c>
      <c r="E202" s="50">
        <v>140</v>
      </c>
      <c r="F202" s="50">
        <v>5.2625000000000002</v>
      </c>
    </row>
    <row r="203" spans="1:6" x14ac:dyDescent="0.3">
      <c r="A203" s="52" t="s">
        <v>185</v>
      </c>
      <c r="B203" s="15" t="s">
        <v>81</v>
      </c>
      <c r="C203" s="55" t="s">
        <v>1</v>
      </c>
      <c r="D203" s="50">
        <v>4</v>
      </c>
      <c r="E203" s="50">
        <v>21</v>
      </c>
      <c r="F203" s="50">
        <v>5.25</v>
      </c>
    </row>
    <row r="204" spans="1:6" x14ac:dyDescent="0.3">
      <c r="A204" s="52" t="s">
        <v>185</v>
      </c>
      <c r="B204" s="15" t="s">
        <v>81</v>
      </c>
      <c r="C204" s="55" t="s">
        <v>2</v>
      </c>
      <c r="D204" s="50">
        <v>1</v>
      </c>
      <c r="E204" s="50">
        <v>7</v>
      </c>
      <c r="F204" s="50">
        <v>7</v>
      </c>
    </row>
    <row r="205" spans="1:6" x14ac:dyDescent="0.3">
      <c r="A205" s="52" t="s">
        <v>185</v>
      </c>
      <c r="B205" s="15" t="s">
        <v>81</v>
      </c>
      <c r="C205" s="55" t="s">
        <v>188</v>
      </c>
      <c r="D205" s="50">
        <v>2</v>
      </c>
      <c r="E205" s="50">
        <v>8</v>
      </c>
      <c r="F205" s="50">
        <v>4</v>
      </c>
    </row>
    <row r="206" spans="1:6" x14ac:dyDescent="0.3">
      <c r="A206" s="52" t="s">
        <v>185</v>
      </c>
      <c r="B206" s="15" t="s">
        <v>81</v>
      </c>
      <c r="C206" s="55" t="s">
        <v>191</v>
      </c>
      <c r="D206" s="50">
        <v>29.666666666666668</v>
      </c>
      <c r="E206" s="50">
        <v>189</v>
      </c>
      <c r="F206" s="50">
        <v>6.5476190476190466</v>
      </c>
    </row>
    <row r="207" spans="1:6" x14ac:dyDescent="0.3">
      <c r="A207" s="52" t="s">
        <v>185</v>
      </c>
      <c r="B207" s="15" t="s">
        <v>81</v>
      </c>
      <c r="C207" s="55" t="s">
        <v>192</v>
      </c>
      <c r="D207" s="50">
        <v>3</v>
      </c>
      <c r="E207" s="50">
        <v>19</v>
      </c>
      <c r="F207" s="50">
        <v>6.25</v>
      </c>
    </row>
    <row r="208" spans="1:6" x14ac:dyDescent="0.3">
      <c r="A208" s="52" t="s">
        <v>185</v>
      </c>
      <c r="B208" s="15" t="s">
        <v>81</v>
      </c>
      <c r="C208" s="55" t="s">
        <v>194</v>
      </c>
      <c r="D208" s="50">
        <v>4</v>
      </c>
      <c r="E208" s="50">
        <v>32</v>
      </c>
      <c r="F208" s="50">
        <v>6.666666666666667</v>
      </c>
    </row>
    <row r="209" spans="1:6" x14ac:dyDescent="0.3">
      <c r="A209" s="52" t="s">
        <v>185</v>
      </c>
      <c r="B209" s="15" t="s">
        <v>86</v>
      </c>
      <c r="C209" s="55" t="s">
        <v>177</v>
      </c>
      <c r="D209" s="50">
        <v>1</v>
      </c>
      <c r="E209" s="50">
        <v>7</v>
      </c>
      <c r="F209" s="50">
        <v>7</v>
      </c>
    </row>
    <row r="210" spans="1:6" x14ac:dyDescent="0.3">
      <c r="A210" s="52" t="s">
        <v>185</v>
      </c>
      <c r="B210" s="15" t="s">
        <v>86</v>
      </c>
      <c r="C210" s="55" t="s">
        <v>178</v>
      </c>
      <c r="D210" s="50">
        <v>29</v>
      </c>
      <c r="E210" s="50">
        <v>186</v>
      </c>
      <c r="F210" s="50">
        <v>6.4166666666666661</v>
      </c>
    </row>
    <row r="211" spans="1:6" x14ac:dyDescent="0.3">
      <c r="A211" s="52" t="s">
        <v>185</v>
      </c>
      <c r="B211" s="15" t="s">
        <v>86</v>
      </c>
      <c r="C211" s="55" t="s">
        <v>179</v>
      </c>
      <c r="D211" s="50">
        <v>15</v>
      </c>
      <c r="E211" s="50">
        <v>112</v>
      </c>
      <c r="F211" s="50">
        <v>7.4666666666666668</v>
      </c>
    </row>
    <row r="212" spans="1:6" x14ac:dyDescent="0.3">
      <c r="A212" s="52" t="s">
        <v>185</v>
      </c>
      <c r="B212" s="15" t="s">
        <v>86</v>
      </c>
      <c r="C212" s="55" t="s">
        <v>180</v>
      </c>
      <c r="D212" s="50">
        <v>1</v>
      </c>
      <c r="E212" s="50">
        <v>5</v>
      </c>
      <c r="F212" s="50">
        <v>5</v>
      </c>
    </row>
    <row r="213" spans="1:6" x14ac:dyDescent="0.3">
      <c r="A213" s="52" t="s">
        <v>185</v>
      </c>
      <c r="B213" s="15" t="s">
        <v>86</v>
      </c>
      <c r="C213" s="55" t="s">
        <v>181</v>
      </c>
      <c r="D213" s="50">
        <v>14</v>
      </c>
      <c r="E213" s="50">
        <v>97</v>
      </c>
      <c r="F213" s="50">
        <v>6.291666666666667</v>
      </c>
    </row>
    <row r="214" spans="1:6" x14ac:dyDescent="0.3">
      <c r="A214" s="52" t="s">
        <v>185</v>
      </c>
      <c r="B214" s="15" t="s">
        <v>86</v>
      </c>
      <c r="C214" s="55" t="s">
        <v>182</v>
      </c>
      <c r="D214" s="50">
        <v>796</v>
      </c>
      <c r="E214" s="50">
        <v>4768</v>
      </c>
      <c r="F214" s="50">
        <v>6.8534725139840891</v>
      </c>
    </row>
    <row r="215" spans="1:6" x14ac:dyDescent="0.3">
      <c r="A215" s="52" t="s">
        <v>185</v>
      </c>
      <c r="B215" s="15" t="s">
        <v>86</v>
      </c>
      <c r="C215" s="55" t="s">
        <v>184</v>
      </c>
      <c r="D215" s="50">
        <v>12</v>
      </c>
      <c r="E215" s="50">
        <v>84</v>
      </c>
      <c r="F215" s="50">
        <v>7.125</v>
      </c>
    </row>
    <row r="216" spans="1:6" x14ac:dyDescent="0.3">
      <c r="A216" s="52" t="s">
        <v>185</v>
      </c>
      <c r="B216" s="15" t="s">
        <v>86</v>
      </c>
      <c r="C216" s="55" t="s">
        <v>185</v>
      </c>
      <c r="D216" s="50">
        <v>2492</v>
      </c>
      <c r="E216" s="50">
        <v>17020</v>
      </c>
      <c r="F216" s="50">
        <v>5.8839012781429023</v>
      </c>
    </row>
    <row r="217" spans="1:6" x14ac:dyDescent="0.3">
      <c r="A217" s="52" t="s">
        <v>185</v>
      </c>
      <c r="B217" s="15" t="s">
        <v>86</v>
      </c>
      <c r="C217" s="55" t="s">
        <v>0</v>
      </c>
      <c r="D217" s="50">
        <v>210</v>
      </c>
      <c r="E217" s="50">
        <v>1386</v>
      </c>
      <c r="F217" s="50">
        <v>6.4349150570536118</v>
      </c>
    </row>
    <row r="218" spans="1:6" x14ac:dyDescent="0.3">
      <c r="A218" s="52" t="s">
        <v>185</v>
      </c>
      <c r="B218" s="15" t="s">
        <v>86</v>
      </c>
      <c r="C218" s="55" t="s">
        <v>186</v>
      </c>
      <c r="D218" s="50">
        <v>13</v>
      </c>
      <c r="E218" s="50">
        <v>79</v>
      </c>
      <c r="F218" s="50">
        <v>5.8800000000000008</v>
      </c>
    </row>
    <row r="219" spans="1:6" x14ac:dyDescent="0.3">
      <c r="A219" s="52" t="s">
        <v>185</v>
      </c>
      <c r="B219" s="15" t="s">
        <v>86</v>
      </c>
      <c r="C219" s="55" t="s">
        <v>1</v>
      </c>
      <c r="D219" s="50">
        <v>129</v>
      </c>
      <c r="E219" s="50">
        <v>782</v>
      </c>
      <c r="F219" s="50">
        <v>5.8278213562753027</v>
      </c>
    </row>
    <row r="220" spans="1:6" x14ac:dyDescent="0.3">
      <c r="A220" s="52" t="s">
        <v>185</v>
      </c>
      <c r="B220" s="15" t="s">
        <v>86</v>
      </c>
      <c r="C220" s="55" t="s">
        <v>2</v>
      </c>
      <c r="D220" s="50">
        <v>20</v>
      </c>
      <c r="E220" s="50">
        <v>113</v>
      </c>
      <c r="F220" s="50">
        <v>5.4375</v>
      </c>
    </row>
    <row r="221" spans="1:6" x14ac:dyDescent="0.3">
      <c r="A221" s="52" t="s">
        <v>185</v>
      </c>
      <c r="B221" s="15" t="s">
        <v>86</v>
      </c>
      <c r="C221" s="55" t="s">
        <v>188</v>
      </c>
      <c r="D221" s="50">
        <v>6</v>
      </c>
      <c r="E221" s="50">
        <v>31</v>
      </c>
      <c r="F221" s="50">
        <v>5.416666666666667</v>
      </c>
    </row>
    <row r="222" spans="1:6" x14ac:dyDescent="0.3">
      <c r="A222" s="52" t="s">
        <v>185</v>
      </c>
      <c r="B222" s="15" t="s">
        <v>86</v>
      </c>
      <c r="C222" s="55" t="s">
        <v>189</v>
      </c>
      <c r="D222" s="50">
        <v>41</v>
      </c>
      <c r="E222" s="50">
        <v>278</v>
      </c>
      <c r="F222" s="50">
        <v>6.4705882352941186</v>
      </c>
    </row>
    <row r="223" spans="1:6" ht="14.4" customHeight="1" x14ac:dyDescent="0.3">
      <c r="A223" s="52" t="s">
        <v>185</v>
      </c>
      <c r="B223" s="15" t="s">
        <v>86</v>
      </c>
      <c r="C223" s="55" t="s">
        <v>190</v>
      </c>
      <c r="D223" s="50">
        <v>2</v>
      </c>
      <c r="E223" s="50">
        <v>7</v>
      </c>
      <c r="F223" s="50">
        <v>3.5</v>
      </c>
    </row>
    <row r="224" spans="1:6" x14ac:dyDescent="0.3">
      <c r="A224" s="52" t="s">
        <v>185</v>
      </c>
      <c r="B224" s="15" t="s">
        <v>86</v>
      </c>
      <c r="C224" s="55" t="s">
        <v>191</v>
      </c>
      <c r="D224" s="50">
        <v>4208</v>
      </c>
      <c r="E224" s="50">
        <v>27550</v>
      </c>
      <c r="F224" s="50">
        <v>6.5975239344102015</v>
      </c>
    </row>
    <row r="225" spans="1:6" x14ac:dyDescent="0.3">
      <c r="A225" s="52" t="s">
        <v>185</v>
      </c>
      <c r="B225" s="15" t="s">
        <v>86</v>
      </c>
      <c r="C225" s="55" t="s">
        <v>192</v>
      </c>
      <c r="D225" s="50">
        <v>47</v>
      </c>
      <c r="E225" s="50">
        <v>301</v>
      </c>
      <c r="F225" s="50">
        <v>6.0089285714285721</v>
      </c>
    </row>
    <row r="226" spans="1:6" ht="14.4" customHeight="1" x14ac:dyDescent="0.3">
      <c r="A226" s="52" t="s">
        <v>185</v>
      </c>
      <c r="B226" s="15" t="s">
        <v>86</v>
      </c>
      <c r="C226" s="55" t="s">
        <v>193</v>
      </c>
      <c r="D226" s="50">
        <v>1</v>
      </c>
      <c r="E226" s="50">
        <v>6</v>
      </c>
      <c r="F226" s="50">
        <v>6</v>
      </c>
    </row>
    <row r="227" spans="1:6" ht="14.4" customHeight="1" x14ac:dyDescent="0.3">
      <c r="A227" s="52" t="s">
        <v>185</v>
      </c>
      <c r="B227" s="15" t="s">
        <v>86</v>
      </c>
      <c r="C227" s="55" t="s">
        <v>194</v>
      </c>
      <c r="D227" s="50">
        <v>95</v>
      </c>
      <c r="E227" s="50">
        <v>577</v>
      </c>
      <c r="F227" s="50">
        <v>6.1995670995670995</v>
      </c>
    </row>
    <row r="228" spans="1:6" ht="14.4" customHeight="1" x14ac:dyDescent="0.3">
      <c r="A228" s="52" t="s">
        <v>185</v>
      </c>
      <c r="B228" s="15" t="s">
        <v>133</v>
      </c>
      <c r="C228" s="55" t="s">
        <v>177</v>
      </c>
      <c r="D228" s="50">
        <v>1</v>
      </c>
      <c r="E228" s="50">
        <v>9</v>
      </c>
      <c r="F228" s="50">
        <v>9</v>
      </c>
    </row>
    <row r="229" spans="1:6" ht="14.4" customHeight="1" x14ac:dyDescent="0.3">
      <c r="A229" s="52" t="s">
        <v>185</v>
      </c>
      <c r="B229" s="15" t="s">
        <v>133</v>
      </c>
      <c r="C229" s="55" t="s">
        <v>178</v>
      </c>
      <c r="D229" s="50">
        <v>30.5</v>
      </c>
      <c r="E229" s="50">
        <v>171</v>
      </c>
      <c r="F229" s="50">
        <v>5.2795138888888884</v>
      </c>
    </row>
    <row r="230" spans="1:6" ht="14.4" customHeight="1" x14ac:dyDescent="0.3">
      <c r="A230" s="52" t="s">
        <v>185</v>
      </c>
      <c r="B230" s="15" t="s">
        <v>133</v>
      </c>
      <c r="C230" s="55" t="s">
        <v>179</v>
      </c>
      <c r="D230" s="50">
        <v>1</v>
      </c>
      <c r="E230" s="50">
        <v>4</v>
      </c>
      <c r="F230" s="50">
        <v>4</v>
      </c>
    </row>
    <row r="231" spans="1:6" ht="14.4" customHeight="1" x14ac:dyDescent="0.3">
      <c r="A231" s="52" t="s">
        <v>185</v>
      </c>
      <c r="B231" s="15" t="s">
        <v>133</v>
      </c>
      <c r="C231" s="55" t="s">
        <v>181</v>
      </c>
      <c r="D231" s="50">
        <v>3</v>
      </c>
      <c r="E231" s="50">
        <v>18</v>
      </c>
      <c r="F231" s="50">
        <v>6</v>
      </c>
    </row>
    <row r="232" spans="1:6" ht="14.4" customHeight="1" x14ac:dyDescent="0.3">
      <c r="A232" s="52" t="s">
        <v>185</v>
      </c>
      <c r="B232" s="15" t="s">
        <v>133</v>
      </c>
      <c r="C232" s="55" t="s">
        <v>182</v>
      </c>
      <c r="D232" s="50">
        <v>18</v>
      </c>
      <c r="E232" s="50">
        <v>85</v>
      </c>
      <c r="F232" s="50">
        <v>4.416666666666667</v>
      </c>
    </row>
    <row r="233" spans="1:6" x14ac:dyDescent="0.3">
      <c r="A233" s="52" t="s">
        <v>185</v>
      </c>
      <c r="B233" s="15" t="s">
        <v>133</v>
      </c>
      <c r="C233" s="55" t="s">
        <v>184</v>
      </c>
      <c r="D233" s="50">
        <v>1</v>
      </c>
      <c r="E233" s="50">
        <v>4</v>
      </c>
      <c r="F233" s="50">
        <v>4</v>
      </c>
    </row>
    <row r="234" spans="1:6" x14ac:dyDescent="0.3">
      <c r="A234" s="52" t="s">
        <v>185</v>
      </c>
      <c r="B234" s="15" t="s">
        <v>133</v>
      </c>
      <c r="C234" s="55" t="s">
        <v>185</v>
      </c>
      <c r="D234" s="50">
        <v>240</v>
      </c>
      <c r="E234" s="50">
        <v>1305</v>
      </c>
      <c r="F234" s="50">
        <v>5.2971680395922824</v>
      </c>
    </row>
    <row r="235" spans="1:6" ht="14.4" customHeight="1" x14ac:dyDescent="0.3">
      <c r="A235" s="52" t="s">
        <v>185</v>
      </c>
      <c r="B235" s="15" t="s">
        <v>133</v>
      </c>
      <c r="C235" s="55" t="s">
        <v>0</v>
      </c>
      <c r="D235" s="50">
        <v>41</v>
      </c>
      <c r="E235" s="50">
        <v>312</v>
      </c>
      <c r="F235" s="50">
        <v>7.170995670995671</v>
      </c>
    </row>
    <row r="236" spans="1:6" ht="14.4" customHeight="1" x14ac:dyDescent="0.3">
      <c r="A236" s="52" t="s">
        <v>185</v>
      </c>
      <c r="B236" s="15" t="s">
        <v>133</v>
      </c>
      <c r="C236" s="55" t="s">
        <v>186</v>
      </c>
      <c r="D236" s="50">
        <v>2</v>
      </c>
      <c r="E236" s="50">
        <v>15</v>
      </c>
      <c r="F236" s="50">
        <v>7.5</v>
      </c>
    </row>
    <row r="237" spans="1:6" ht="14.4" customHeight="1" x14ac:dyDescent="0.3">
      <c r="A237" s="52" t="s">
        <v>185</v>
      </c>
      <c r="B237" s="15" t="s">
        <v>133</v>
      </c>
      <c r="C237" s="55" t="s">
        <v>187</v>
      </c>
      <c r="D237" s="50">
        <v>1</v>
      </c>
      <c r="E237" s="50">
        <v>6</v>
      </c>
      <c r="F237" s="50">
        <v>6</v>
      </c>
    </row>
    <row r="238" spans="1:6" ht="14.4" customHeight="1" x14ac:dyDescent="0.3">
      <c r="A238" s="52" t="s">
        <v>185</v>
      </c>
      <c r="B238" s="15" t="s">
        <v>133</v>
      </c>
      <c r="C238" s="55" t="s">
        <v>1</v>
      </c>
      <c r="D238" s="50">
        <v>16</v>
      </c>
      <c r="E238" s="50">
        <v>105</v>
      </c>
      <c r="F238" s="50">
        <v>6.6875</v>
      </c>
    </row>
    <row r="239" spans="1:6" ht="14.4" customHeight="1" x14ac:dyDescent="0.3">
      <c r="A239" s="52" t="s">
        <v>185</v>
      </c>
      <c r="B239" s="15" t="s">
        <v>133</v>
      </c>
      <c r="C239" s="55" t="s">
        <v>2</v>
      </c>
      <c r="D239" s="50">
        <v>5</v>
      </c>
      <c r="E239" s="50">
        <v>22</v>
      </c>
      <c r="F239" s="50">
        <v>4.375</v>
      </c>
    </row>
    <row r="240" spans="1:6" ht="14.4" customHeight="1" x14ac:dyDescent="0.3">
      <c r="A240" s="52" t="s">
        <v>185</v>
      </c>
      <c r="B240" s="15" t="s">
        <v>133</v>
      </c>
      <c r="C240" s="55" t="s">
        <v>188</v>
      </c>
      <c r="D240" s="50">
        <v>2</v>
      </c>
      <c r="E240" s="50">
        <v>5</v>
      </c>
      <c r="F240" s="50">
        <v>2.5</v>
      </c>
    </row>
    <row r="241" spans="1:6" ht="14.4" customHeight="1" x14ac:dyDescent="0.3">
      <c r="A241" s="52" t="s">
        <v>185</v>
      </c>
      <c r="B241" s="15" t="s">
        <v>133</v>
      </c>
      <c r="C241" s="55" t="s">
        <v>189</v>
      </c>
      <c r="D241" s="50">
        <v>21</v>
      </c>
      <c r="E241" s="50">
        <v>115</v>
      </c>
      <c r="F241" s="50">
        <v>5.5555555555555554</v>
      </c>
    </row>
    <row r="242" spans="1:6" ht="14.4" customHeight="1" x14ac:dyDescent="0.3">
      <c r="A242" s="52" t="s">
        <v>185</v>
      </c>
      <c r="B242" s="15" t="s">
        <v>133</v>
      </c>
      <c r="C242" s="55" t="s">
        <v>190</v>
      </c>
      <c r="D242" s="50">
        <v>1</v>
      </c>
      <c r="E242" s="50">
        <v>7</v>
      </c>
      <c r="F242" s="50">
        <v>7</v>
      </c>
    </row>
    <row r="243" spans="1:6" x14ac:dyDescent="0.3">
      <c r="A243" s="52" t="s">
        <v>185</v>
      </c>
      <c r="B243" s="15" t="s">
        <v>133</v>
      </c>
      <c r="C243" s="55" t="s">
        <v>191</v>
      </c>
      <c r="D243" s="50">
        <v>1276</v>
      </c>
      <c r="E243" s="50">
        <v>8413</v>
      </c>
      <c r="F243" s="50">
        <v>6.6445520220576428</v>
      </c>
    </row>
    <row r="244" spans="1:6" x14ac:dyDescent="0.3">
      <c r="A244" s="52" t="s">
        <v>185</v>
      </c>
      <c r="B244" s="15" t="s">
        <v>133</v>
      </c>
      <c r="C244" s="55" t="s">
        <v>192</v>
      </c>
      <c r="D244" s="50">
        <v>10</v>
      </c>
      <c r="E244" s="50">
        <v>68</v>
      </c>
      <c r="F244" s="50">
        <v>6.5714285714285712</v>
      </c>
    </row>
    <row r="245" spans="1:6" x14ac:dyDescent="0.3">
      <c r="A245" s="52" t="s">
        <v>185</v>
      </c>
      <c r="B245" s="15" t="s">
        <v>133</v>
      </c>
      <c r="C245" s="55" t="s">
        <v>194</v>
      </c>
      <c r="D245" s="50">
        <v>39</v>
      </c>
      <c r="E245" s="50">
        <v>206</v>
      </c>
      <c r="F245" s="50">
        <v>5.3719696969696971</v>
      </c>
    </row>
    <row r="246" spans="1:6" x14ac:dyDescent="0.3">
      <c r="A246" s="52" t="s">
        <v>185</v>
      </c>
      <c r="B246" s="15" t="s">
        <v>151</v>
      </c>
      <c r="C246" s="55" t="s">
        <v>178</v>
      </c>
      <c r="D246" s="50">
        <v>2</v>
      </c>
      <c r="E246" s="50">
        <v>8</v>
      </c>
      <c r="F246" s="50">
        <v>4</v>
      </c>
    </row>
    <row r="247" spans="1:6" x14ac:dyDescent="0.3">
      <c r="A247" s="52" t="s">
        <v>185</v>
      </c>
      <c r="B247" s="15" t="s">
        <v>151</v>
      </c>
      <c r="C247" s="55" t="s">
        <v>185</v>
      </c>
      <c r="D247" s="50">
        <v>3</v>
      </c>
      <c r="E247" s="50">
        <v>24</v>
      </c>
      <c r="F247" s="50">
        <v>8</v>
      </c>
    </row>
    <row r="248" spans="1:6" x14ac:dyDescent="0.3">
      <c r="A248" s="52" t="s">
        <v>185</v>
      </c>
      <c r="B248" s="15" t="s">
        <v>151</v>
      </c>
      <c r="C248" s="55" t="s">
        <v>2</v>
      </c>
      <c r="D248" s="50">
        <v>1</v>
      </c>
      <c r="E248" s="50">
        <v>9</v>
      </c>
      <c r="F248" s="50">
        <v>9</v>
      </c>
    </row>
    <row r="249" spans="1:6" x14ac:dyDescent="0.3">
      <c r="A249" s="52" t="s">
        <v>185</v>
      </c>
      <c r="B249" s="15" t="s">
        <v>151</v>
      </c>
      <c r="C249" s="55" t="s">
        <v>191</v>
      </c>
      <c r="D249" s="50">
        <v>44</v>
      </c>
      <c r="E249" s="50">
        <v>273</v>
      </c>
      <c r="F249" s="50">
        <v>6.2045454545454541</v>
      </c>
    </row>
    <row r="250" spans="1:6" x14ac:dyDescent="0.3">
      <c r="A250" s="52" t="s">
        <v>185</v>
      </c>
      <c r="B250" s="15" t="s">
        <v>163</v>
      </c>
      <c r="C250" s="55" t="s">
        <v>178</v>
      </c>
      <c r="D250" s="50">
        <v>22</v>
      </c>
      <c r="E250" s="50">
        <v>135</v>
      </c>
      <c r="F250" s="50">
        <v>6.1363636363636367</v>
      </c>
    </row>
    <row r="251" spans="1:6" x14ac:dyDescent="0.3">
      <c r="A251" s="52" t="s">
        <v>185</v>
      </c>
      <c r="B251" s="15" t="s">
        <v>163</v>
      </c>
      <c r="C251" s="55" t="s">
        <v>179</v>
      </c>
      <c r="D251" s="50">
        <v>3</v>
      </c>
      <c r="E251" s="50">
        <v>16</v>
      </c>
      <c r="F251" s="50">
        <v>5.333333333333333</v>
      </c>
    </row>
    <row r="252" spans="1:6" x14ac:dyDescent="0.3">
      <c r="A252" s="52" t="s">
        <v>185</v>
      </c>
      <c r="B252" s="15" t="s">
        <v>163</v>
      </c>
      <c r="C252" s="55" t="s">
        <v>180</v>
      </c>
      <c r="D252" s="50">
        <v>5</v>
      </c>
      <c r="E252" s="50">
        <v>27</v>
      </c>
      <c r="F252" s="50">
        <v>5.4166666666666661</v>
      </c>
    </row>
    <row r="253" spans="1:6" x14ac:dyDescent="0.3">
      <c r="A253" s="52" t="s">
        <v>185</v>
      </c>
      <c r="B253" s="15" t="s">
        <v>163</v>
      </c>
      <c r="C253" s="55" t="s">
        <v>181</v>
      </c>
      <c r="D253" s="50">
        <v>11</v>
      </c>
      <c r="E253" s="50">
        <v>61</v>
      </c>
      <c r="F253" s="50">
        <v>5.229166666666667</v>
      </c>
    </row>
    <row r="254" spans="1:6" x14ac:dyDescent="0.3">
      <c r="A254" s="52" t="s">
        <v>185</v>
      </c>
      <c r="B254" s="15" t="s">
        <v>163</v>
      </c>
      <c r="C254" s="55" t="s">
        <v>182</v>
      </c>
      <c r="D254" s="50">
        <v>27</v>
      </c>
      <c r="E254" s="50">
        <v>170</v>
      </c>
      <c r="F254" s="50">
        <v>6.2142857142857144</v>
      </c>
    </row>
    <row r="255" spans="1:6" x14ac:dyDescent="0.3">
      <c r="A255" s="52" t="s">
        <v>185</v>
      </c>
      <c r="B255" s="15" t="s">
        <v>163</v>
      </c>
      <c r="C255" s="55" t="s">
        <v>184</v>
      </c>
      <c r="D255" s="50">
        <v>1</v>
      </c>
      <c r="E255" s="50">
        <v>6</v>
      </c>
      <c r="F255" s="50">
        <v>6</v>
      </c>
    </row>
    <row r="256" spans="1:6" x14ac:dyDescent="0.3">
      <c r="A256" s="52" t="s">
        <v>185</v>
      </c>
      <c r="B256" s="15" t="s">
        <v>163</v>
      </c>
      <c r="C256" s="55" t="s">
        <v>185</v>
      </c>
      <c r="D256" s="50">
        <v>384</v>
      </c>
      <c r="E256" s="50">
        <v>2523</v>
      </c>
      <c r="F256" s="50">
        <v>6.2959639015905005</v>
      </c>
    </row>
    <row r="257" spans="1:6" x14ac:dyDescent="0.3">
      <c r="A257" s="52" t="s">
        <v>185</v>
      </c>
      <c r="B257" s="15" t="s">
        <v>163</v>
      </c>
      <c r="C257" s="55" t="s">
        <v>0</v>
      </c>
      <c r="D257" s="50">
        <v>38</v>
      </c>
      <c r="E257" s="50">
        <v>297</v>
      </c>
      <c r="F257" s="50">
        <v>7.8157894736842106</v>
      </c>
    </row>
    <row r="258" spans="1:6" x14ac:dyDescent="0.3">
      <c r="A258" s="52" t="s">
        <v>185</v>
      </c>
      <c r="B258" s="15" t="s">
        <v>163</v>
      </c>
      <c r="C258" s="55" t="s">
        <v>186</v>
      </c>
      <c r="D258" s="50">
        <v>7</v>
      </c>
      <c r="E258" s="50">
        <v>39</v>
      </c>
      <c r="F258" s="50">
        <v>5.666666666666667</v>
      </c>
    </row>
    <row r="259" spans="1:6" ht="14.4" customHeight="1" x14ac:dyDescent="0.3">
      <c r="A259" s="52" t="s">
        <v>185</v>
      </c>
      <c r="B259" s="15" t="s">
        <v>163</v>
      </c>
      <c r="C259" s="55" t="s">
        <v>1</v>
      </c>
      <c r="D259" s="50">
        <v>16</v>
      </c>
      <c r="E259" s="50">
        <v>113</v>
      </c>
      <c r="F259" s="50">
        <v>6.36</v>
      </c>
    </row>
    <row r="260" spans="1:6" ht="14.4" customHeight="1" x14ac:dyDescent="0.3">
      <c r="A260" s="52" t="s">
        <v>185</v>
      </c>
      <c r="B260" s="15" t="s">
        <v>163</v>
      </c>
      <c r="C260" s="55" t="s">
        <v>2</v>
      </c>
      <c r="D260" s="50">
        <v>2</v>
      </c>
      <c r="E260" s="50">
        <v>0</v>
      </c>
      <c r="F260" s="50">
        <v>0</v>
      </c>
    </row>
    <row r="261" spans="1:6" ht="14.4" customHeight="1" x14ac:dyDescent="0.3">
      <c r="A261" s="52" t="s">
        <v>185</v>
      </c>
      <c r="B261" s="15" t="s">
        <v>163</v>
      </c>
      <c r="C261" s="55" t="s">
        <v>188</v>
      </c>
      <c r="D261" s="50">
        <v>3</v>
      </c>
      <c r="E261" s="50">
        <v>22</v>
      </c>
      <c r="F261" s="50">
        <v>7.333333333333333</v>
      </c>
    </row>
    <row r="262" spans="1:6" ht="14.4" customHeight="1" x14ac:dyDescent="0.3">
      <c r="A262" s="52" t="s">
        <v>185</v>
      </c>
      <c r="B262" s="15" t="s">
        <v>163</v>
      </c>
      <c r="C262" s="55" t="s">
        <v>189</v>
      </c>
      <c r="D262" s="50">
        <v>2</v>
      </c>
      <c r="E262" s="50">
        <v>13</v>
      </c>
      <c r="F262" s="50">
        <v>6.5</v>
      </c>
    </row>
    <row r="263" spans="1:6" ht="14.4" customHeight="1" x14ac:dyDescent="0.3">
      <c r="A263" s="52" t="s">
        <v>185</v>
      </c>
      <c r="B263" s="15" t="s">
        <v>163</v>
      </c>
      <c r="C263" s="55" t="s">
        <v>191</v>
      </c>
      <c r="D263" s="50">
        <v>602</v>
      </c>
      <c r="E263" s="50">
        <v>4082</v>
      </c>
      <c r="F263" s="50">
        <v>6.9937152303496113</v>
      </c>
    </row>
    <row r="264" spans="1:6" x14ac:dyDescent="0.3">
      <c r="A264" s="52" t="s">
        <v>185</v>
      </c>
      <c r="B264" s="15" t="s">
        <v>163</v>
      </c>
      <c r="C264" s="55" t="s">
        <v>192</v>
      </c>
      <c r="D264" s="50">
        <v>13</v>
      </c>
      <c r="E264" s="50">
        <v>85</v>
      </c>
      <c r="F264" s="50">
        <v>6.2200000000000006</v>
      </c>
    </row>
    <row r="265" spans="1:6" x14ac:dyDescent="0.3">
      <c r="A265" s="52" t="s">
        <v>185</v>
      </c>
      <c r="B265" s="15" t="s">
        <v>163</v>
      </c>
      <c r="C265" s="55" t="s">
        <v>193</v>
      </c>
      <c r="D265" s="50">
        <v>4</v>
      </c>
      <c r="E265" s="50">
        <v>20</v>
      </c>
      <c r="F265" s="50">
        <v>5</v>
      </c>
    </row>
    <row r="266" spans="1:6" x14ac:dyDescent="0.3">
      <c r="A266" s="52" t="s">
        <v>185</v>
      </c>
      <c r="B266" s="15" t="s">
        <v>163</v>
      </c>
      <c r="C266" s="55" t="s">
        <v>194</v>
      </c>
      <c r="D266" s="50">
        <v>13</v>
      </c>
      <c r="E266" s="50">
        <v>86</v>
      </c>
      <c r="F266" s="50">
        <v>6.145833333333333</v>
      </c>
    </row>
    <row r="267" spans="1:6" ht="14.4" customHeight="1" x14ac:dyDescent="0.3">
      <c r="A267" s="52" t="s">
        <v>0</v>
      </c>
      <c r="B267" s="15" t="s">
        <v>0</v>
      </c>
      <c r="C267" s="55" t="s">
        <v>192</v>
      </c>
      <c r="D267" s="50">
        <v>6000</v>
      </c>
      <c r="E267" s="50">
        <v>42000</v>
      </c>
      <c r="F267" s="50">
        <v>7</v>
      </c>
    </row>
    <row r="268" spans="1:6" ht="14.4" customHeight="1" x14ac:dyDescent="0.3">
      <c r="A268" s="52" t="s">
        <v>0</v>
      </c>
      <c r="B268" s="15" t="s">
        <v>62</v>
      </c>
      <c r="C268" s="55" t="s">
        <v>198</v>
      </c>
      <c r="D268" s="50">
        <v>55</v>
      </c>
      <c r="E268" s="50">
        <v>404</v>
      </c>
      <c r="F268" s="50">
        <v>7.5</v>
      </c>
    </row>
    <row r="269" spans="1:6" x14ac:dyDescent="0.3">
      <c r="A269" s="52" t="s">
        <v>0</v>
      </c>
      <c r="B269" s="15" t="s">
        <v>89</v>
      </c>
      <c r="C269" s="55" t="s">
        <v>178</v>
      </c>
      <c r="D269" s="50">
        <v>5.333333333333333</v>
      </c>
      <c r="E269" s="50">
        <v>32</v>
      </c>
      <c r="F269" s="50">
        <v>6</v>
      </c>
    </row>
    <row r="270" spans="1:6" ht="14.4" customHeight="1" x14ac:dyDescent="0.3">
      <c r="A270" s="52" t="s">
        <v>0</v>
      </c>
      <c r="B270" s="15" t="s">
        <v>89</v>
      </c>
      <c r="C270" s="55" t="s">
        <v>0</v>
      </c>
      <c r="D270" s="50">
        <v>44</v>
      </c>
      <c r="E270" s="50">
        <v>264</v>
      </c>
      <c r="F270" s="50">
        <v>6</v>
      </c>
    </row>
    <row r="271" spans="1:6" ht="14.4" customHeight="1" x14ac:dyDescent="0.3">
      <c r="A271" s="52" t="s">
        <v>0</v>
      </c>
      <c r="B271" s="15" t="s">
        <v>89</v>
      </c>
      <c r="C271" s="55" t="s">
        <v>186</v>
      </c>
      <c r="D271" s="50">
        <v>1.3333333333333333</v>
      </c>
      <c r="E271" s="50">
        <v>8</v>
      </c>
      <c r="F271" s="50">
        <v>6</v>
      </c>
    </row>
    <row r="272" spans="1:6" ht="14.4" customHeight="1" x14ac:dyDescent="0.3">
      <c r="A272" s="52" t="s">
        <v>0</v>
      </c>
      <c r="B272" s="15" t="s">
        <v>89</v>
      </c>
      <c r="C272" s="55" t="s">
        <v>191</v>
      </c>
      <c r="D272" s="50">
        <v>38.666666666666664</v>
      </c>
      <c r="E272" s="50">
        <v>232</v>
      </c>
      <c r="F272" s="50">
        <v>6</v>
      </c>
    </row>
    <row r="273" spans="1:6" ht="14.4" customHeight="1" x14ac:dyDescent="0.3">
      <c r="A273" s="52" t="s">
        <v>0</v>
      </c>
      <c r="B273" s="15" t="s">
        <v>89</v>
      </c>
      <c r="C273" s="55" t="s">
        <v>192</v>
      </c>
      <c r="D273" s="50">
        <v>892.83333333333337</v>
      </c>
      <c r="E273" s="50">
        <v>5357</v>
      </c>
      <c r="F273" s="50">
        <v>6</v>
      </c>
    </row>
    <row r="274" spans="1:6" ht="14.4" customHeight="1" x14ac:dyDescent="0.3">
      <c r="A274" s="52" t="s">
        <v>0</v>
      </c>
      <c r="B274" s="15" t="s">
        <v>117</v>
      </c>
      <c r="C274" s="55" t="s">
        <v>178</v>
      </c>
      <c r="D274" s="50">
        <v>6.166666666666667</v>
      </c>
      <c r="E274" s="50">
        <v>37</v>
      </c>
      <c r="F274" s="50">
        <v>6</v>
      </c>
    </row>
    <row r="275" spans="1:6" ht="14.4" customHeight="1" x14ac:dyDescent="0.3">
      <c r="A275" s="52" t="s">
        <v>0</v>
      </c>
      <c r="B275" s="15" t="s">
        <v>117</v>
      </c>
      <c r="C275" s="55" t="s">
        <v>0</v>
      </c>
      <c r="D275" s="50">
        <v>6.5</v>
      </c>
      <c r="E275" s="50">
        <v>39</v>
      </c>
      <c r="F275" s="50">
        <v>6</v>
      </c>
    </row>
    <row r="276" spans="1:6" ht="14.4" customHeight="1" x14ac:dyDescent="0.3">
      <c r="A276" s="52" t="s">
        <v>0</v>
      </c>
      <c r="B276" s="15" t="s">
        <v>117</v>
      </c>
      <c r="C276" s="55" t="s">
        <v>1</v>
      </c>
      <c r="D276" s="50">
        <v>6.333333333333333</v>
      </c>
      <c r="E276" s="50">
        <v>38</v>
      </c>
      <c r="F276" s="50">
        <v>6</v>
      </c>
    </row>
    <row r="277" spans="1:6" ht="14.4" customHeight="1" x14ac:dyDescent="0.3">
      <c r="A277" s="52" t="s">
        <v>0</v>
      </c>
      <c r="B277" s="15" t="s">
        <v>117</v>
      </c>
      <c r="C277" s="55" t="s">
        <v>191</v>
      </c>
      <c r="D277" s="50">
        <v>112.5</v>
      </c>
      <c r="E277" s="50">
        <v>674</v>
      </c>
      <c r="F277" s="50">
        <v>5.5</v>
      </c>
    </row>
    <row r="278" spans="1:6" ht="14.4" customHeight="1" x14ac:dyDescent="0.3">
      <c r="A278" s="52" t="s">
        <v>0</v>
      </c>
      <c r="B278" s="15" t="s">
        <v>117</v>
      </c>
      <c r="C278" s="55" t="s">
        <v>192</v>
      </c>
      <c r="D278" s="50">
        <v>38.166666666666664</v>
      </c>
      <c r="E278" s="50">
        <v>229</v>
      </c>
      <c r="F278" s="50">
        <v>6</v>
      </c>
    </row>
    <row r="279" spans="1:6" x14ac:dyDescent="0.3">
      <c r="A279" s="52" t="s">
        <v>0</v>
      </c>
      <c r="B279" s="15" t="s">
        <v>118</v>
      </c>
      <c r="C279" s="55" t="s">
        <v>198</v>
      </c>
      <c r="D279" s="50">
        <v>11</v>
      </c>
      <c r="E279" s="50">
        <v>58</v>
      </c>
      <c r="F279" s="50">
        <v>5.2727272727272725</v>
      </c>
    </row>
    <row r="280" spans="1:6" x14ac:dyDescent="0.3">
      <c r="A280" s="52" t="s">
        <v>0</v>
      </c>
      <c r="B280" s="15" t="s">
        <v>125</v>
      </c>
      <c r="C280" s="55" t="s">
        <v>178</v>
      </c>
      <c r="D280" s="50">
        <v>3</v>
      </c>
      <c r="E280" s="50">
        <v>16</v>
      </c>
      <c r="F280" s="50">
        <v>5.333333333333333</v>
      </c>
    </row>
    <row r="281" spans="1:6" x14ac:dyDescent="0.3">
      <c r="A281" s="52" t="s">
        <v>0</v>
      </c>
      <c r="B281" s="15" t="s">
        <v>125</v>
      </c>
      <c r="C281" s="55" t="s">
        <v>181</v>
      </c>
      <c r="D281" s="50">
        <v>4</v>
      </c>
      <c r="E281" s="50">
        <v>24</v>
      </c>
      <c r="F281" s="50">
        <v>6</v>
      </c>
    </row>
    <row r="282" spans="1:6" x14ac:dyDescent="0.3">
      <c r="A282" s="52" t="s">
        <v>0</v>
      </c>
      <c r="B282" s="15" t="s">
        <v>125</v>
      </c>
      <c r="C282" s="55" t="s">
        <v>182</v>
      </c>
      <c r="D282" s="50">
        <v>2</v>
      </c>
      <c r="E282" s="50">
        <v>12</v>
      </c>
      <c r="F282" s="50">
        <v>6</v>
      </c>
    </row>
    <row r="283" spans="1:6" x14ac:dyDescent="0.3">
      <c r="A283" s="52" t="s">
        <v>0</v>
      </c>
      <c r="B283" s="15" t="s">
        <v>125</v>
      </c>
      <c r="C283" s="55" t="s">
        <v>185</v>
      </c>
      <c r="D283" s="50">
        <v>49</v>
      </c>
      <c r="E283" s="50">
        <v>303</v>
      </c>
      <c r="F283" s="50">
        <v>6.1123809523809527</v>
      </c>
    </row>
    <row r="284" spans="1:6" ht="14.4" customHeight="1" x14ac:dyDescent="0.3">
      <c r="A284" s="52" t="s">
        <v>0</v>
      </c>
      <c r="B284" s="15" t="s">
        <v>125</v>
      </c>
      <c r="C284" s="55" t="s">
        <v>0</v>
      </c>
      <c r="D284" s="50">
        <v>7</v>
      </c>
      <c r="E284" s="50">
        <v>42</v>
      </c>
      <c r="F284" s="50">
        <v>6</v>
      </c>
    </row>
    <row r="285" spans="1:6" x14ac:dyDescent="0.3">
      <c r="A285" s="52" t="s">
        <v>0</v>
      </c>
      <c r="B285" s="15" t="s">
        <v>125</v>
      </c>
      <c r="C285" s="55" t="s">
        <v>186</v>
      </c>
      <c r="D285" s="50">
        <v>4</v>
      </c>
      <c r="E285" s="50">
        <v>26</v>
      </c>
      <c r="F285" s="50">
        <v>6.5</v>
      </c>
    </row>
    <row r="286" spans="1:6" x14ac:dyDescent="0.3">
      <c r="A286" s="52" t="s">
        <v>0</v>
      </c>
      <c r="B286" s="15" t="s">
        <v>125</v>
      </c>
      <c r="C286" s="55" t="s">
        <v>187</v>
      </c>
      <c r="D286" s="50">
        <v>2</v>
      </c>
      <c r="E286" s="50">
        <v>15</v>
      </c>
      <c r="F286" s="50">
        <v>7.5</v>
      </c>
    </row>
    <row r="287" spans="1:6" ht="14.4" customHeight="1" x14ac:dyDescent="0.3">
      <c r="A287" s="52" t="s">
        <v>0</v>
      </c>
      <c r="B287" s="15" t="s">
        <v>125</v>
      </c>
      <c r="C287" s="55" t="s">
        <v>188</v>
      </c>
      <c r="D287" s="50">
        <v>1</v>
      </c>
      <c r="E287" s="50">
        <v>5</v>
      </c>
      <c r="F287" s="50">
        <v>5</v>
      </c>
    </row>
    <row r="288" spans="1:6" ht="14.4" customHeight="1" x14ac:dyDescent="0.3">
      <c r="A288" s="52" t="s">
        <v>0</v>
      </c>
      <c r="B288" s="15" t="s">
        <v>125</v>
      </c>
      <c r="C288" s="55" t="s">
        <v>189</v>
      </c>
      <c r="D288" s="50">
        <v>1</v>
      </c>
      <c r="E288" s="50">
        <v>9</v>
      </c>
      <c r="F288" s="50">
        <v>9</v>
      </c>
    </row>
    <row r="289" spans="1:6" ht="14.4" customHeight="1" x14ac:dyDescent="0.3">
      <c r="A289" s="52" t="s">
        <v>0</v>
      </c>
      <c r="B289" s="15" t="s">
        <v>125</v>
      </c>
      <c r="C289" s="55" t="s">
        <v>191</v>
      </c>
      <c r="D289" s="50">
        <v>1008</v>
      </c>
      <c r="E289" s="50">
        <v>6043</v>
      </c>
      <c r="F289" s="50">
        <v>5.6759343546618872</v>
      </c>
    </row>
    <row r="290" spans="1:6" ht="14.4" customHeight="1" x14ac:dyDescent="0.3">
      <c r="A290" s="52" t="s">
        <v>0</v>
      </c>
      <c r="B290" s="15" t="s">
        <v>167</v>
      </c>
      <c r="C290" s="55" t="s">
        <v>178</v>
      </c>
      <c r="D290" s="50">
        <v>3</v>
      </c>
      <c r="E290" s="50">
        <v>18</v>
      </c>
      <c r="F290" s="50">
        <v>6</v>
      </c>
    </row>
    <row r="291" spans="1:6" ht="14.4" customHeight="1" x14ac:dyDescent="0.3">
      <c r="A291" s="52" t="s">
        <v>0</v>
      </c>
      <c r="B291" s="15" t="s">
        <v>167</v>
      </c>
      <c r="C291" s="55" t="s">
        <v>0</v>
      </c>
      <c r="D291" s="50">
        <v>4</v>
      </c>
      <c r="E291" s="50">
        <v>24</v>
      </c>
      <c r="F291" s="50">
        <v>6</v>
      </c>
    </row>
    <row r="292" spans="1:6" ht="14.4" customHeight="1" x14ac:dyDescent="0.3">
      <c r="A292" s="52" t="s">
        <v>0</v>
      </c>
      <c r="B292" s="15" t="s">
        <v>167</v>
      </c>
      <c r="C292" s="55" t="s">
        <v>191</v>
      </c>
      <c r="D292" s="50">
        <v>5000</v>
      </c>
      <c r="E292" s="50">
        <v>10478</v>
      </c>
      <c r="F292" s="50">
        <v>2.0956000000000001</v>
      </c>
    </row>
    <row r="293" spans="1:6" ht="14.4" customHeight="1" x14ac:dyDescent="0.3">
      <c r="A293" s="52" t="s">
        <v>0</v>
      </c>
      <c r="B293" s="15" t="s">
        <v>167</v>
      </c>
      <c r="C293" s="55" t="s">
        <v>192</v>
      </c>
      <c r="D293" s="50">
        <v>251.83333333333334</v>
      </c>
      <c r="E293" s="50">
        <v>1511</v>
      </c>
      <c r="F293" s="50">
        <v>6</v>
      </c>
    </row>
    <row r="294" spans="1:6" ht="14.4" customHeight="1" x14ac:dyDescent="0.3">
      <c r="A294" s="52" t="s">
        <v>186</v>
      </c>
      <c r="B294" s="15" t="s">
        <v>51</v>
      </c>
      <c r="C294" s="55" t="s">
        <v>192</v>
      </c>
      <c r="D294" s="50">
        <v>226</v>
      </c>
      <c r="E294" s="50">
        <v>1582</v>
      </c>
      <c r="F294" s="50">
        <v>7</v>
      </c>
    </row>
    <row r="295" spans="1:6" ht="14.4" customHeight="1" x14ac:dyDescent="0.3">
      <c r="A295" s="52" t="s">
        <v>186</v>
      </c>
      <c r="B295" s="15" t="s">
        <v>99</v>
      </c>
      <c r="C295" s="55" t="s">
        <v>192</v>
      </c>
      <c r="D295" s="50">
        <v>254</v>
      </c>
      <c r="E295" s="50">
        <v>1778</v>
      </c>
      <c r="F295" s="50">
        <v>7</v>
      </c>
    </row>
    <row r="296" spans="1:6" x14ac:dyDescent="0.3">
      <c r="A296" s="52" t="s">
        <v>186</v>
      </c>
      <c r="B296" s="15" t="s">
        <v>100</v>
      </c>
      <c r="C296" s="55" t="s">
        <v>177</v>
      </c>
      <c r="D296" s="50">
        <v>16.666666666666668</v>
      </c>
      <c r="E296" s="50">
        <v>100</v>
      </c>
      <c r="F296" s="50">
        <v>6</v>
      </c>
    </row>
    <row r="297" spans="1:6" x14ac:dyDescent="0.3">
      <c r="A297" s="52" t="s">
        <v>186</v>
      </c>
      <c r="B297" s="15" t="s">
        <v>100</v>
      </c>
      <c r="C297" s="55" t="s">
        <v>179</v>
      </c>
      <c r="D297" s="50">
        <v>5.4999999999999991</v>
      </c>
      <c r="E297" s="50">
        <v>33</v>
      </c>
      <c r="F297" s="50">
        <v>6</v>
      </c>
    </row>
    <row r="298" spans="1:6" ht="14.4" customHeight="1" x14ac:dyDescent="0.3">
      <c r="A298" s="52" t="s">
        <v>186</v>
      </c>
      <c r="B298" s="15" t="s">
        <v>100</v>
      </c>
      <c r="C298" s="55" t="s">
        <v>180</v>
      </c>
      <c r="D298" s="50">
        <v>4.5</v>
      </c>
      <c r="E298" s="50">
        <v>27</v>
      </c>
      <c r="F298" s="50">
        <v>6</v>
      </c>
    </row>
    <row r="299" spans="1:6" ht="14.4" customHeight="1" x14ac:dyDescent="0.3">
      <c r="A299" s="52" t="s">
        <v>186</v>
      </c>
      <c r="B299" s="15" t="s">
        <v>100</v>
      </c>
      <c r="C299" s="55" t="s">
        <v>181</v>
      </c>
      <c r="D299" s="50">
        <v>11.166666666666666</v>
      </c>
      <c r="E299" s="50">
        <v>67</v>
      </c>
      <c r="F299" s="50">
        <v>6</v>
      </c>
    </row>
    <row r="300" spans="1:6" ht="14.4" customHeight="1" x14ac:dyDescent="0.3">
      <c r="A300" s="52" t="s">
        <v>186</v>
      </c>
      <c r="B300" s="15" t="s">
        <v>100</v>
      </c>
      <c r="C300" s="55" t="s">
        <v>185</v>
      </c>
      <c r="D300" s="50">
        <v>3200</v>
      </c>
      <c r="E300" s="50">
        <v>22400</v>
      </c>
      <c r="F300" s="50">
        <v>7</v>
      </c>
    </row>
    <row r="301" spans="1:6" ht="14.4" customHeight="1" x14ac:dyDescent="0.3">
      <c r="A301" s="52" t="s">
        <v>186</v>
      </c>
      <c r="B301" s="15" t="s">
        <v>100</v>
      </c>
      <c r="C301" s="55" t="s">
        <v>187</v>
      </c>
      <c r="D301" s="50">
        <v>1</v>
      </c>
      <c r="E301" s="50">
        <v>4</v>
      </c>
      <c r="F301" s="50">
        <v>4</v>
      </c>
    </row>
    <row r="302" spans="1:6" ht="14.4" customHeight="1" x14ac:dyDescent="0.3">
      <c r="A302" s="52" t="s">
        <v>186</v>
      </c>
      <c r="B302" s="15" t="s">
        <v>100</v>
      </c>
      <c r="C302" s="55" t="s">
        <v>2</v>
      </c>
      <c r="D302" s="50">
        <v>27</v>
      </c>
      <c r="E302" s="50">
        <v>162</v>
      </c>
      <c r="F302" s="50">
        <v>6</v>
      </c>
    </row>
    <row r="303" spans="1:6" ht="14.4" customHeight="1" x14ac:dyDescent="0.3">
      <c r="A303" s="52" t="s">
        <v>186</v>
      </c>
      <c r="B303" s="15" t="s">
        <v>100</v>
      </c>
      <c r="C303" s="55" t="s">
        <v>192</v>
      </c>
      <c r="D303" s="50">
        <v>110</v>
      </c>
      <c r="E303" s="50">
        <v>770</v>
      </c>
      <c r="F303" s="50">
        <v>7</v>
      </c>
    </row>
    <row r="304" spans="1:6" ht="14.4" customHeight="1" x14ac:dyDescent="0.3">
      <c r="A304" s="52" t="s">
        <v>186</v>
      </c>
      <c r="B304" s="15" t="s">
        <v>100</v>
      </c>
      <c r="C304" s="55" t="s">
        <v>194</v>
      </c>
      <c r="D304" s="50">
        <v>92.5</v>
      </c>
      <c r="E304" s="50">
        <v>555</v>
      </c>
      <c r="F304" s="50">
        <v>6</v>
      </c>
    </row>
    <row r="305" spans="1:6" ht="14.4" customHeight="1" x14ac:dyDescent="0.3">
      <c r="A305" s="52" t="s">
        <v>186</v>
      </c>
      <c r="B305" s="15" t="s">
        <v>121</v>
      </c>
      <c r="C305" s="55" t="s">
        <v>192</v>
      </c>
      <c r="D305" s="50">
        <v>130</v>
      </c>
      <c r="E305" s="50">
        <v>910</v>
      </c>
      <c r="F305" s="50">
        <v>7</v>
      </c>
    </row>
    <row r="306" spans="1:6" ht="14.4" customHeight="1" x14ac:dyDescent="0.3">
      <c r="A306" s="52" t="s">
        <v>186</v>
      </c>
      <c r="B306" s="15" t="s">
        <v>135</v>
      </c>
      <c r="C306" s="55" t="s">
        <v>178</v>
      </c>
      <c r="D306" s="50">
        <v>283</v>
      </c>
      <c r="E306" s="50">
        <v>2027</v>
      </c>
      <c r="F306" s="50">
        <v>7.1625441696113077</v>
      </c>
    </row>
    <row r="307" spans="1:6" ht="14.4" customHeight="1" x14ac:dyDescent="0.3">
      <c r="A307" s="52" t="s">
        <v>186</v>
      </c>
      <c r="B307" s="15" t="s">
        <v>135</v>
      </c>
      <c r="C307" s="55" t="s">
        <v>192</v>
      </c>
      <c r="D307" s="50">
        <v>355</v>
      </c>
      <c r="E307" s="50">
        <v>2485</v>
      </c>
      <c r="F307" s="50">
        <v>7</v>
      </c>
    </row>
    <row r="308" spans="1:6" x14ac:dyDescent="0.3">
      <c r="A308" s="52" t="s">
        <v>186</v>
      </c>
      <c r="B308" s="15" t="s">
        <v>170</v>
      </c>
      <c r="C308" s="55" t="s">
        <v>192</v>
      </c>
      <c r="D308" s="50">
        <v>654</v>
      </c>
      <c r="E308" s="50">
        <v>4578</v>
      </c>
      <c r="F308" s="50">
        <v>7</v>
      </c>
    </row>
    <row r="309" spans="1:6" x14ac:dyDescent="0.3">
      <c r="A309" s="52" t="s">
        <v>186</v>
      </c>
      <c r="B309" s="15" t="s">
        <v>173</v>
      </c>
      <c r="C309" s="55" t="s">
        <v>192</v>
      </c>
      <c r="D309" s="50">
        <v>500</v>
      </c>
      <c r="E309" s="50">
        <v>3500</v>
      </c>
      <c r="F309" s="50">
        <v>7</v>
      </c>
    </row>
    <row r="310" spans="1:6" x14ac:dyDescent="0.3">
      <c r="A310" s="52" t="s">
        <v>186</v>
      </c>
      <c r="B310" s="15" t="s">
        <v>174</v>
      </c>
      <c r="C310" s="55" t="s">
        <v>192</v>
      </c>
      <c r="D310" s="50">
        <v>2607</v>
      </c>
      <c r="E310" s="50">
        <v>18249</v>
      </c>
      <c r="F310" s="50">
        <v>7</v>
      </c>
    </row>
    <row r="311" spans="1:6" x14ac:dyDescent="0.3">
      <c r="A311" s="52" t="s">
        <v>187</v>
      </c>
      <c r="B311" s="15" t="s">
        <v>9</v>
      </c>
      <c r="C311" s="55" t="s">
        <v>178</v>
      </c>
      <c r="D311" s="50">
        <v>42</v>
      </c>
      <c r="E311" s="50">
        <v>252</v>
      </c>
      <c r="F311" s="50">
        <v>6</v>
      </c>
    </row>
    <row r="312" spans="1:6" x14ac:dyDescent="0.3">
      <c r="A312" s="52" t="s">
        <v>187</v>
      </c>
      <c r="B312" s="15" t="s">
        <v>225</v>
      </c>
      <c r="C312" s="55" t="s">
        <v>178</v>
      </c>
      <c r="D312" s="50">
        <v>7446</v>
      </c>
      <c r="E312" s="50">
        <v>44676</v>
      </c>
      <c r="F312" s="50">
        <v>6</v>
      </c>
    </row>
    <row r="313" spans="1:6" ht="14.4" customHeight="1" x14ac:dyDescent="0.3">
      <c r="A313" s="52" t="s">
        <v>187</v>
      </c>
      <c r="B313" s="15" t="s">
        <v>42</v>
      </c>
      <c r="C313" s="55" t="s">
        <v>178</v>
      </c>
      <c r="D313" s="50">
        <v>166.83333333333334</v>
      </c>
      <c r="E313" s="50">
        <v>1001</v>
      </c>
      <c r="F313" s="50">
        <v>6</v>
      </c>
    </row>
    <row r="314" spans="1:6" ht="14.4" customHeight="1" x14ac:dyDescent="0.3">
      <c r="A314" s="52" t="s">
        <v>187</v>
      </c>
      <c r="B314" s="15" t="s">
        <v>54</v>
      </c>
      <c r="C314" s="55" t="s">
        <v>178</v>
      </c>
      <c r="D314" s="50">
        <v>53.333333333333336</v>
      </c>
      <c r="E314" s="50">
        <v>320</v>
      </c>
      <c r="F314" s="50">
        <v>6</v>
      </c>
    </row>
    <row r="315" spans="1:6" ht="14.4" customHeight="1" x14ac:dyDescent="0.3">
      <c r="A315" s="52" t="s">
        <v>187</v>
      </c>
      <c r="B315" s="15" t="s">
        <v>69</v>
      </c>
      <c r="C315" s="55" t="s">
        <v>178</v>
      </c>
      <c r="D315" s="50">
        <v>2658</v>
      </c>
      <c r="E315" s="50">
        <v>15948</v>
      </c>
      <c r="F315" s="50">
        <v>6</v>
      </c>
    </row>
    <row r="316" spans="1:6" ht="14.4" customHeight="1" x14ac:dyDescent="0.3">
      <c r="A316" s="52" t="s">
        <v>187</v>
      </c>
      <c r="B316" s="15" t="s">
        <v>94</v>
      </c>
      <c r="C316" s="55" t="s">
        <v>198</v>
      </c>
      <c r="D316" s="50">
        <v>35.666666666666664</v>
      </c>
      <c r="E316" s="50">
        <v>214</v>
      </c>
      <c r="F316" s="50">
        <v>4.8636363636363633</v>
      </c>
    </row>
    <row r="317" spans="1:6" ht="14.4" customHeight="1" x14ac:dyDescent="0.3">
      <c r="A317" s="52" t="s">
        <v>187</v>
      </c>
      <c r="B317" s="15" t="s">
        <v>98</v>
      </c>
      <c r="C317" s="55" t="s">
        <v>178</v>
      </c>
      <c r="D317" s="50">
        <v>130.5</v>
      </c>
      <c r="E317" s="50">
        <v>783</v>
      </c>
      <c r="F317" s="50">
        <v>6</v>
      </c>
    </row>
    <row r="318" spans="1:6" ht="14.4" customHeight="1" x14ac:dyDescent="0.3">
      <c r="A318" s="52" t="s">
        <v>187</v>
      </c>
      <c r="B318" s="15" t="s">
        <v>104</v>
      </c>
      <c r="C318" s="55" t="s">
        <v>178</v>
      </c>
      <c r="D318" s="50">
        <v>73.5</v>
      </c>
      <c r="E318" s="50">
        <v>441</v>
      </c>
      <c r="F318" s="50">
        <v>6</v>
      </c>
    </row>
    <row r="319" spans="1:6" ht="14.4" customHeight="1" x14ac:dyDescent="0.3">
      <c r="A319" s="52" t="s">
        <v>187</v>
      </c>
      <c r="B319" s="15" t="s">
        <v>107</v>
      </c>
      <c r="C319" s="55" t="s">
        <v>198</v>
      </c>
      <c r="D319" s="50">
        <v>27.833333333333332</v>
      </c>
      <c r="E319" s="50">
        <v>167</v>
      </c>
      <c r="F319" s="50">
        <v>5.21875</v>
      </c>
    </row>
    <row r="320" spans="1:6" ht="14.4" customHeight="1" x14ac:dyDescent="0.3">
      <c r="A320" s="52" t="s">
        <v>187</v>
      </c>
      <c r="B320" s="15" t="s">
        <v>114</v>
      </c>
      <c r="C320" s="55" t="s">
        <v>198</v>
      </c>
      <c r="D320" s="50">
        <v>59.166666666666664</v>
      </c>
      <c r="E320" s="50">
        <v>355</v>
      </c>
      <c r="F320" s="50">
        <v>5.546875</v>
      </c>
    </row>
    <row r="321" spans="1:6" ht="14.4" customHeight="1" x14ac:dyDescent="0.3">
      <c r="A321" s="52" t="s">
        <v>187</v>
      </c>
      <c r="B321" s="15" t="s">
        <v>154</v>
      </c>
      <c r="C321" s="55" t="s">
        <v>178</v>
      </c>
      <c r="D321" s="50">
        <v>2114</v>
      </c>
      <c r="E321" s="50">
        <v>12684</v>
      </c>
      <c r="F321" s="50">
        <v>6</v>
      </c>
    </row>
    <row r="322" spans="1:6" ht="14.4" customHeight="1" x14ac:dyDescent="0.3">
      <c r="A322" s="52" t="s">
        <v>187</v>
      </c>
      <c r="B322" s="15" t="s">
        <v>161</v>
      </c>
      <c r="C322" s="55" t="s">
        <v>178</v>
      </c>
      <c r="D322" s="50">
        <v>1870</v>
      </c>
      <c r="E322" s="50">
        <v>11220</v>
      </c>
      <c r="F322" s="50">
        <v>6</v>
      </c>
    </row>
    <row r="323" spans="1:6" ht="14.4" customHeight="1" x14ac:dyDescent="0.3">
      <c r="A323" s="52" t="s">
        <v>187</v>
      </c>
      <c r="B323" s="15" t="s">
        <v>276</v>
      </c>
      <c r="C323" s="55" t="s">
        <v>178</v>
      </c>
      <c r="D323" s="50">
        <v>345</v>
      </c>
      <c r="E323" s="50">
        <v>2070</v>
      </c>
      <c r="F323" s="50">
        <v>6</v>
      </c>
    </row>
    <row r="324" spans="1:6" ht="14.4" customHeight="1" x14ac:dyDescent="0.3">
      <c r="A324" s="52" t="s">
        <v>187</v>
      </c>
      <c r="B324" s="15" t="s">
        <v>165</v>
      </c>
      <c r="C324" s="55" t="s">
        <v>178</v>
      </c>
      <c r="D324" s="50">
        <v>2792.1666666666665</v>
      </c>
      <c r="E324" s="50">
        <v>16753</v>
      </c>
      <c r="F324" s="50">
        <v>6</v>
      </c>
    </row>
    <row r="325" spans="1:6" ht="14.4" customHeight="1" x14ac:dyDescent="0.3">
      <c r="A325" s="52" t="s">
        <v>1</v>
      </c>
      <c r="B325" s="15" t="s">
        <v>7</v>
      </c>
      <c r="C325" s="55" t="s">
        <v>198</v>
      </c>
      <c r="D325" s="50">
        <v>7964</v>
      </c>
      <c r="E325" s="50">
        <v>47784</v>
      </c>
      <c r="F325" s="50">
        <v>6</v>
      </c>
    </row>
    <row r="326" spans="1:6" ht="14.4" customHeight="1" x14ac:dyDescent="0.3">
      <c r="A326" s="52" t="s">
        <v>1</v>
      </c>
      <c r="B326" s="15" t="s">
        <v>10</v>
      </c>
      <c r="C326" s="55" t="s">
        <v>198</v>
      </c>
      <c r="D326" s="50">
        <v>751</v>
      </c>
      <c r="E326" s="50">
        <v>4506</v>
      </c>
      <c r="F326" s="50">
        <v>6</v>
      </c>
    </row>
    <row r="327" spans="1:6" ht="14.4" customHeight="1" x14ac:dyDescent="0.3">
      <c r="A327" s="52" t="s">
        <v>1</v>
      </c>
      <c r="B327" s="15" t="s">
        <v>11</v>
      </c>
      <c r="C327" s="55" t="s">
        <v>198</v>
      </c>
      <c r="D327" s="50">
        <v>146</v>
      </c>
      <c r="E327" s="50">
        <v>876</v>
      </c>
      <c r="F327" s="50">
        <v>6</v>
      </c>
    </row>
    <row r="328" spans="1:6" ht="14.4" customHeight="1" x14ac:dyDescent="0.3">
      <c r="A328" s="52" t="s">
        <v>1</v>
      </c>
      <c r="B328" s="15" t="s">
        <v>25</v>
      </c>
      <c r="C328" s="55" t="s">
        <v>198</v>
      </c>
      <c r="D328" s="50">
        <v>1031.5</v>
      </c>
      <c r="E328" s="50">
        <v>6189</v>
      </c>
      <c r="F328" s="50">
        <v>6</v>
      </c>
    </row>
    <row r="329" spans="1:6" ht="14.4" customHeight="1" x14ac:dyDescent="0.3">
      <c r="A329" s="52" t="s">
        <v>1</v>
      </c>
      <c r="B329" s="15" t="s">
        <v>29</v>
      </c>
      <c r="C329" s="55" t="s">
        <v>198</v>
      </c>
      <c r="D329" s="50">
        <v>272</v>
      </c>
      <c r="E329" s="50">
        <v>1632</v>
      </c>
      <c r="F329" s="50">
        <v>6</v>
      </c>
    </row>
    <row r="330" spans="1:6" ht="14.4" customHeight="1" x14ac:dyDescent="0.3">
      <c r="A330" s="52" t="s">
        <v>1</v>
      </c>
      <c r="B330" s="15" t="s">
        <v>30</v>
      </c>
      <c r="C330" s="55" t="s">
        <v>198</v>
      </c>
      <c r="D330" s="50">
        <v>314</v>
      </c>
      <c r="E330" s="50">
        <v>1884</v>
      </c>
      <c r="F330" s="50">
        <v>6</v>
      </c>
    </row>
    <row r="331" spans="1:6" ht="14.4" customHeight="1" x14ac:dyDescent="0.3">
      <c r="A331" s="52" t="s">
        <v>1</v>
      </c>
      <c r="B331" s="15" t="s">
        <v>38</v>
      </c>
      <c r="C331" s="55" t="s">
        <v>198</v>
      </c>
      <c r="D331" s="50">
        <v>359</v>
      </c>
      <c r="E331" s="50">
        <v>2154</v>
      </c>
      <c r="F331" s="50">
        <v>6</v>
      </c>
    </row>
    <row r="332" spans="1:6" ht="14.4" customHeight="1" x14ac:dyDescent="0.3">
      <c r="A332" s="52" t="s">
        <v>1</v>
      </c>
      <c r="B332" s="15" t="s">
        <v>64</v>
      </c>
      <c r="C332" s="55" t="s">
        <v>198</v>
      </c>
      <c r="D332" s="50">
        <v>1012.5</v>
      </c>
      <c r="E332" s="50">
        <v>6075</v>
      </c>
      <c r="F332" s="50">
        <v>6</v>
      </c>
    </row>
    <row r="333" spans="1:6" ht="14.4" customHeight="1" x14ac:dyDescent="0.3">
      <c r="A333" s="52" t="s">
        <v>1</v>
      </c>
      <c r="B333" s="15" t="s">
        <v>65</v>
      </c>
      <c r="C333" s="55" t="s">
        <v>198</v>
      </c>
      <c r="D333" s="50">
        <v>400</v>
      </c>
      <c r="E333" s="50">
        <v>2400</v>
      </c>
      <c r="F333" s="50">
        <v>6</v>
      </c>
    </row>
    <row r="334" spans="1:6" ht="14.4" customHeight="1" x14ac:dyDescent="0.3">
      <c r="A334" s="52" t="s">
        <v>1</v>
      </c>
      <c r="B334" s="15" t="s">
        <v>71</v>
      </c>
      <c r="C334" s="55" t="s">
        <v>198</v>
      </c>
      <c r="D334" s="50">
        <v>4222</v>
      </c>
      <c r="E334" s="50">
        <v>25332</v>
      </c>
      <c r="F334" s="50">
        <v>6</v>
      </c>
    </row>
    <row r="335" spans="1:6" ht="14.4" customHeight="1" x14ac:dyDescent="0.3">
      <c r="A335" s="52" t="s">
        <v>1</v>
      </c>
      <c r="B335" s="15" t="s">
        <v>84</v>
      </c>
      <c r="C335" s="55" t="s">
        <v>198</v>
      </c>
      <c r="D335" s="50">
        <v>4078</v>
      </c>
      <c r="E335" s="50">
        <v>24468</v>
      </c>
      <c r="F335" s="50">
        <v>6</v>
      </c>
    </row>
    <row r="336" spans="1:6" x14ac:dyDescent="0.3">
      <c r="A336" s="52" t="s">
        <v>1</v>
      </c>
      <c r="B336" s="15" t="s">
        <v>85</v>
      </c>
      <c r="C336" s="55" t="s">
        <v>198</v>
      </c>
      <c r="D336" s="50">
        <v>1063</v>
      </c>
      <c r="E336" s="50">
        <v>6378</v>
      </c>
      <c r="F336" s="50">
        <v>6</v>
      </c>
    </row>
    <row r="337" spans="1:6" x14ac:dyDescent="0.3">
      <c r="A337" s="52" t="s">
        <v>1</v>
      </c>
      <c r="B337" s="15" t="s">
        <v>88</v>
      </c>
      <c r="C337" s="55" t="s">
        <v>198</v>
      </c>
      <c r="D337" s="50">
        <v>523</v>
      </c>
      <c r="E337" s="50">
        <v>3138</v>
      </c>
      <c r="F337" s="50">
        <v>6</v>
      </c>
    </row>
    <row r="338" spans="1:6" x14ac:dyDescent="0.3">
      <c r="A338" s="52" t="s">
        <v>1</v>
      </c>
      <c r="B338" s="15" t="s">
        <v>1</v>
      </c>
      <c r="C338" s="55" t="s">
        <v>198</v>
      </c>
      <c r="D338" s="50">
        <v>116</v>
      </c>
      <c r="E338" s="50">
        <v>696</v>
      </c>
      <c r="F338" s="50">
        <v>6</v>
      </c>
    </row>
    <row r="339" spans="1:6" x14ac:dyDescent="0.3">
      <c r="A339" s="52" t="s">
        <v>1</v>
      </c>
      <c r="B339" s="15" t="s">
        <v>106</v>
      </c>
      <c r="C339" s="55" t="s">
        <v>1</v>
      </c>
      <c r="D339" s="50">
        <v>812</v>
      </c>
      <c r="E339" s="50">
        <v>5684</v>
      </c>
      <c r="F339" s="50">
        <v>7</v>
      </c>
    </row>
    <row r="340" spans="1:6" x14ac:dyDescent="0.3">
      <c r="A340" s="52" t="s">
        <v>1</v>
      </c>
      <c r="B340" s="15" t="s">
        <v>108</v>
      </c>
      <c r="C340" s="55" t="s">
        <v>198</v>
      </c>
      <c r="D340" s="50">
        <v>3126</v>
      </c>
      <c r="E340" s="50">
        <v>18756</v>
      </c>
      <c r="F340" s="50">
        <v>6</v>
      </c>
    </row>
    <row r="341" spans="1:6" x14ac:dyDescent="0.3">
      <c r="A341" s="52" t="s">
        <v>1</v>
      </c>
      <c r="B341" s="15" t="s">
        <v>111</v>
      </c>
      <c r="C341" s="55" t="s">
        <v>198</v>
      </c>
      <c r="D341" s="50">
        <v>3803</v>
      </c>
      <c r="E341" s="50">
        <v>22818</v>
      </c>
      <c r="F341" s="50">
        <v>6</v>
      </c>
    </row>
    <row r="342" spans="1:6" ht="14.4" customHeight="1" x14ac:dyDescent="0.3">
      <c r="A342" s="52" t="s">
        <v>1</v>
      </c>
      <c r="B342" s="15" t="s">
        <v>127</v>
      </c>
      <c r="C342" s="55" t="s">
        <v>181</v>
      </c>
      <c r="D342" s="50">
        <v>11</v>
      </c>
      <c r="E342" s="50">
        <v>72</v>
      </c>
      <c r="F342" s="50">
        <v>6.5454545454545459</v>
      </c>
    </row>
    <row r="343" spans="1:6" ht="14.4" customHeight="1" x14ac:dyDescent="0.3">
      <c r="A343" s="52" t="s">
        <v>1</v>
      </c>
      <c r="B343" s="15" t="s">
        <v>127</v>
      </c>
      <c r="C343" s="55" t="s">
        <v>0</v>
      </c>
      <c r="D343" s="50">
        <v>2</v>
      </c>
      <c r="E343" s="50">
        <v>13</v>
      </c>
      <c r="F343" s="50">
        <v>6.5</v>
      </c>
    </row>
    <row r="344" spans="1:6" x14ac:dyDescent="0.3">
      <c r="A344" s="52" t="s">
        <v>1</v>
      </c>
      <c r="B344" s="15" t="s">
        <v>127</v>
      </c>
      <c r="C344" s="55" t="s">
        <v>1</v>
      </c>
      <c r="D344" s="50">
        <v>247</v>
      </c>
      <c r="E344" s="50">
        <v>1669</v>
      </c>
      <c r="F344" s="50">
        <v>6.5501933167633251</v>
      </c>
    </row>
    <row r="345" spans="1:6" x14ac:dyDescent="0.3">
      <c r="A345" s="52" t="s">
        <v>1</v>
      </c>
      <c r="B345" s="15" t="s">
        <v>127</v>
      </c>
      <c r="C345" s="55" t="s">
        <v>191</v>
      </c>
      <c r="D345" s="50">
        <v>306</v>
      </c>
      <c r="E345" s="50">
        <v>2064</v>
      </c>
      <c r="F345" s="50">
        <v>6.7494807070637597</v>
      </c>
    </row>
    <row r="346" spans="1:6" x14ac:dyDescent="0.3">
      <c r="A346" s="52" t="s">
        <v>1</v>
      </c>
      <c r="B346" s="15" t="s">
        <v>128</v>
      </c>
      <c r="C346" s="55" t="s">
        <v>198</v>
      </c>
      <c r="D346" s="50">
        <v>1032</v>
      </c>
      <c r="E346" s="50">
        <v>6192</v>
      </c>
      <c r="F346" s="50">
        <v>6</v>
      </c>
    </row>
    <row r="347" spans="1:6" ht="14.4" customHeight="1" x14ac:dyDescent="0.3">
      <c r="A347" s="52" t="s">
        <v>1</v>
      </c>
      <c r="B347" s="15" t="s">
        <v>129</v>
      </c>
      <c r="C347" s="55" t="s">
        <v>198</v>
      </c>
      <c r="D347" s="50">
        <v>542</v>
      </c>
      <c r="E347" s="50">
        <v>3252</v>
      </c>
      <c r="F347" s="50">
        <v>6</v>
      </c>
    </row>
    <row r="348" spans="1:6" ht="14.4" customHeight="1" x14ac:dyDescent="0.3">
      <c r="A348" s="52" t="s">
        <v>1</v>
      </c>
      <c r="B348" s="15" t="s">
        <v>130</v>
      </c>
      <c r="C348" s="55" t="s">
        <v>198</v>
      </c>
      <c r="D348" s="50">
        <v>176</v>
      </c>
      <c r="E348" s="50">
        <v>1056</v>
      </c>
      <c r="F348" s="50">
        <v>6</v>
      </c>
    </row>
    <row r="349" spans="1:6" ht="14.4" customHeight="1" x14ac:dyDescent="0.3">
      <c r="A349" s="52" t="s">
        <v>1</v>
      </c>
      <c r="B349" s="15" t="s">
        <v>131</v>
      </c>
      <c r="C349" s="55" t="s">
        <v>177</v>
      </c>
      <c r="D349" s="50">
        <v>1</v>
      </c>
      <c r="E349" s="50">
        <v>16</v>
      </c>
      <c r="F349" s="50">
        <v>16</v>
      </c>
    </row>
    <row r="350" spans="1:6" ht="14.4" customHeight="1" x14ac:dyDescent="0.3">
      <c r="A350" s="52" t="s">
        <v>1</v>
      </c>
      <c r="B350" s="15" t="s">
        <v>131</v>
      </c>
      <c r="C350" s="55" t="s">
        <v>179</v>
      </c>
      <c r="D350" s="50">
        <v>11</v>
      </c>
      <c r="E350" s="50">
        <v>77</v>
      </c>
      <c r="F350" s="50">
        <v>7</v>
      </c>
    </row>
    <row r="351" spans="1:6" ht="14.4" customHeight="1" x14ac:dyDescent="0.3">
      <c r="A351" s="52" t="s">
        <v>1</v>
      </c>
      <c r="B351" s="15" t="s">
        <v>131</v>
      </c>
      <c r="C351" s="55" t="s">
        <v>181</v>
      </c>
      <c r="D351" s="50">
        <v>10</v>
      </c>
      <c r="E351" s="50">
        <v>63</v>
      </c>
      <c r="F351" s="50">
        <v>6.3</v>
      </c>
    </row>
    <row r="352" spans="1:6" ht="14.4" customHeight="1" x14ac:dyDescent="0.3">
      <c r="A352" s="52" t="s">
        <v>1</v>
      </c>
      <c r="B352" s="15" t="s">
        <v>131</v>
      </c>
      <c r="C352" s="55" t="s">
        <v>184</v>
      </c>
      <c r="D352" s="50">
        <v>2</v>
      </c>
      <c r="E352" s="50">
        <v>17</v>
      </c>
      <c r="F352" s="50">
        <v>8.5</v>
      </c>
    </row>
    <row r="353" spans="1:6" ht="14.4" customHeight="1" x14ac:dyDescent="0.3">
      <c r="A353" s="52" t="s">
        <v>1</v>
      </c>
      <c r="B353" s="15" t="s">
        <v>131</v>
      </c>
      <c r="C353" s="55" t="s">
        <v>185</v>
      </c>
      <c r="D353" s="50">
        <v>15</v>
      </c>
      <c r="E353" s="50">
        <v>126</v>
      </c>
      <c r="F353" s="50">
        <v>8.4</v>
      </c>
    </row>
    <row r="354" spans="1:6" ht="14.4" customHeight="1" x14ac:dyDescent="0.3">
      <c r="A354" s="52" t="s">
        <v>1</v>
      </c>
      <c r="B354" s="15" t="s">
        <v>131</v>
      </c>
      <c r="C354" s="55" t="s">
        <v>0</v>
      </c>
      <c r="D354" s="50">
        <v>23</v>
      </c>
      <c r="E354" s="50">
        <v>167</v>
      </c>
      <c r="F354" s="50">
        <v>7.2608695652173916</v>
      </c>
    </row>
    <row r="355" spans="1:6" ht="14.4" customHeight="1" x14ac:dyDescent="0.3">
      <c r="A355" s="52" t="s">
        <v>1</v>
      </c>
      <c r="B355" s="15" t="s">
        <v>131</v>
      </c>
      <c r="C355" s="55" t="s">
        <v>186</v>
      </c>
      <c r="D355" s="50">
        <v>2</v>
      </c>
      <c r="E355" s="50">
        <v>11</v>
      </c>
      <c r="F355" s="50">
        <v>5.5</v>
      </c>
    </row>
    <row r="356" spans="1:6" ht="14.4" customHeight="1" x14ac:dyDescent="0.3">
      <c r="A356" s="52" t="s">
        <v>1</v>
      </c>
      <c r="B356" s="15" t="s">
        <v>131</v>
      </c>
      <c r="C356" s="55" t="s">
        <v>1</v>
      </c>
      <c r="D356" s="50">
        <v>2695</v>
      </c>
      <c r="E356" s="50">
        <v>17585</v>
      </c>
      <c r="F356" s="50">
        <v>6.525046382189239</v>
      </c>
    </row>
    <row r="357" spans="1:6" ht="14.4" customHeight="1" x14ac:dyDescent="0.3">
      <c r="A357" s="52" t="s">
        <v>1</v>
      </c>
      <c r="B357" s="15" t="s">
        <v>131</v>
      </c>
      <c r="C357" s="55" t="s">
        <v>188</v>
      </c>
      <c r="D357" s="50">
        <v>4</v>
      </c>
      <c r="E357" s="50">
        <v>29</v>
      </c>
      <c r="F357" s="50">
        <v>7.25</v>
      </c>
    </row>
    <row r="358" spans="1:6" ht="14.4" customHeight="1" x14ac:dyDescent="0.3">
      <c r="A358" s="52" t="s">
        <v>1</v>
      </c>
      <c r="B358" s="15" t="s">
        <v>131</v>
      </c>
      <c r="C358" s="55" t="s">
        <v>189</v>
      </c>
      <c r="D358" s="50">
        <v>2</v>
      </c>
      <c r="E358" s="50">
        <v>17</v>
      </c>
      <c r="F358" s="50">
        <v>8.5</v>
      </c>
    </row>
    <row r="359" spans="1:6" ht="14.4" customHeight="1" x14ac:dyDescent="0.3">
      <c r="A359" s="52" t="s">
        <v>1</v>
      </c>
      <c r="B359" s="15" t="s">
        <v>131</v>
      </c>
      <c r="C359" s="55" t="s">
        <v>191</v>
      </c>
      <c r="D359" s="50">
        <v>268</v>
      </c>
      <c r="E359" s="50">
        <v>1567</v>
      </c>
      <c r="F359" s="50">
        <v>5.8470149253731343</v>
      </c>
    </row>
    <row r="360" spans="1:6" ht="14.4" customHeight="1" x14ac:dyDescent="0.3">
      <c r="A360" s="52" t="s">
        <v>1</v>
      </c>
      <c r="B360" s="15" t="s">
        <v>131</v>
      </c>
      <c r="C360" s="55" t="s">
        <v>192</v>
      </c>
      <c r="D360" s="50">
        <v>120</v>
      </c>
      <c r="E360" s="50">
        <v>720</v>
      </c>
      <c r="F360" s="50">
        <v>6</v>
      </c>
    </row>
    <row r="361" spans="1:6" ht="14.4" customHeight="1" x14ac:dyDescent="0.3">
      <c r="A361" s="52" t="s">
        <v>1</v>
      </c>
      <c r="B361" s="15" t="s">
        <v>131</v>
      </c>
      <c r="C361" s="55" t="s">
        <v>194</v>
      </c>
      <c r="D361" s="50">
        <v>32</v>
      </c>
      <c r="E361" s="50">
        <v>237</v>
      </c>
      <c r="F361" s="50">
        <v>7.40625</v>
      </c>
    </row>
    <row r="362" spans="1:6" ht="14.4" customHeight="1" x14ac:dyDescent="0.3">
      <c r="A362" s="52" t="s">
        <v>1</v>
      </c>
      <c r="B362" s="15" t="s">
        <v>134</v>
      </c>
      <c r="C362" s="55" t="s">
        <v>198</v>
      </c>
      <c r="D362" s="50">
        <v>550</v>
      </c>
      <c r="E362" s="50">
        <v>3300</v>
      </c>
      <c r="F362" s="50">
        <v>6</v>
      </c>
    </row>
    <row r="363" spans="1:6" ht="14.4" customHeight="1" x14ac:dyDescent="0.3">
      <c r="A363" s="52" t="s">
        <v>1</v>
      </c>
      <c r="B363" s="15" t="s">
        <v>145</v>
      </c>
      <c r="C363" s="55" t="s">
        <v>198</v>
      </c>
      <c r="D363" s="50">
        <v>1360</v>
      </c>
      <c r="E363" s="50">
        <v>8160</v>
      </c>
      <c r="F363" s="50">
        <v>6</v>
      </c>
    </row>
    <row r="364" spans="1:6" ht="14.4" customHeight="1" x14ac:dyDescent="0.3">
      <c r="A364" s="52" t="s">
        <v>1</v>
      </c>
      <c r="B364" s="15" t="s">
        <v>148</v>
      </c>
      <c r="C364" s="55" t="s">
        <v>1</v>
      </c>
      <c r="D364" s="50">
        <v>501</v>
      </c>
      <c r="E364" s="50">
        <v>3347</v>
      </c>
      <c r="F364" s="50">
        <v>6.8038947368421052</v>
      </c>
    </row>
    <row r="365" spans="1:6" ht="14.4" customHeight="1" x14ac:dyDescent="0.3">
      <c r="A365" s="52" t="s">
        <v>1</v>
      </c>
      <c r="B365" s="15" t="s">
        <v>148</v>
      </c>
      <c r="C365" s="55" t="s">
        <v>191</v>
      </c>
      <c r="D365" s="50">
        <v>414</v>
      </c>
      <c r="E365" s="50">
        <v>2738</v>
      </c>
      <c r="F365" s="50">
        <v>6.2427558507944365</v>
      </c>
    </row>
    <row r="366" spans="1:6" ht="14.4" customHeight="1" x14ac:dyDescent="0.3">
      <c r="A366" s="52" t="s">
        <v>1</v>
      </c>
      <c r="B366" s="15" t="s">
        <v>149</v>
      </c>
      <c r="C366" s="55" t="s">
        <v>198</v>
      </c>
      <c r="D366" s="50">
        <v>2415</v>
      </c>
      <c r="E366" s="50">
        <v>14490</v>
      </c>
      <c r="F366" s="50">
        <v>6</v>
      </c>
    </row>
    <row r="367" spans="1:6" ht="14.4" customHeight="1" x14ac:dyDescent="0.3">
      <c r="A367" s="52" t="s">
        <v>1</v>
      </c>
      <c r="B367" s="15" t="s">
        <v>153</v>
      </c>
      <c r="C367" s="55" t="s">
        <v>198</v>
      </c>
      <c r="D367" s="50">
        <v>93</v>
      </c>
      <c r="E367" s="50">
        <v>558</v>
      </c>
      <c r="F367" s="50">
        <v>6</v>
      </c>
    </row>
    <row r="368" spans="1:6" ht="14.4" customHeight="1" x14ac:dyDescent="0.3">
      <c r="A368" s="52" t="s">
        <v>1</v>
      </c>
      <c r="B368" s="15" t="s">
        <v>171</v>
      </c>
      <c r="C368" s="55" t="s">
        <v>198</v>
      </c>
      <c r="D368" s="50">
        <v>418</v>
      </c>
      <c r="E368" s="50">
        <v>2508</v>
      </c>
      <c r="F368" s="50">
        <v>6</v>
      </c>
    </row>
    <row r="369" spans="1:6" ht="14.4" customHeight="1" x14ac:dyDescent="0.3">
      <c r="A369" s="52" t="s">
        <v>1</v>
      </c>
      <c r="B369" s="15" t="s">
        <v>172</v>
      </c>
      <c r="C369" s="55" t="s">
        <v>198</v>
      </c>
      <c r="D369" s="50">
        <v>5000</v>
      </c>
      <c r="E369" s="50">
        <v>30000</v>
      </c>
      <c r="F369" s="50">
        <v>6</v>
      </c>
    </row>
    <row r="370" spans="1:6" ht="14.4" customHeight="1" x14ac:dyDescent="0.3">
      <c r="A370" s="52" t="s">
        <v>2</v>
      </c>
      <c r="B370" s="15" t="s">
        <v>15</v>
      </c>
      <c r="C370" s="55" t="s">
        <v>180</v>
      </c>
      <c r="D370" s="50">
        <v>251</v>
      </c>
      <c r="E370" s="50">
        <v>1053</v>
      </c>
      <c r="F370" s="50">
        <v>4.1952191235059759</v>
      </c>
    </row>
    <row r="371" spans="1:6" ht="14.4" customHeight="1" x14ac:dyDescent="0.3">
      <c r="A371" s="52" t="s">
        <v>2</v>
      </c>
      <c r="B371" s="15" t="s">
        <v>32</v>
      </c>
      <c r="C371" s="55" t="s">
        <v>185</v>
      </c>
      <c r="D371" s="50">
        <v>270</v>
      </c>
      <c r="E371" s="50">
        <v>1454</v>
      </c>
      <c r="F371" s="50">
        <v>5.3851851851851853</v>
      </c>
    </row>
    <row r="372" spans="1:6" ht="14.4" customHeight="1" x14ac:dyDescent="0.3">
      <c r="A372" s="52" t="s">
        <v>2</v>
      </c>
      <c r="B372" s="15" t="s">
        <v>35</v>
      </c>
      <c r="C372" s="55" t="s">
        <v>178</v>
      </c>
      <c r="D372" s="50">
        <v>5</v>
      </c>
      <c r="E372" s="50">
        <v>29</v>
      </c>
      <c r="F372" s="50">
        <v>4.75</v>
      </c>
    </row>
    <row r="373" spans="1:6" ht="14.4" customHeight="1" x14ac:dyDescent="0.3">
      <c r="A373" s="52" t="s">
        <v>2</v>
      </c>
      <c r="B373" s="15" t="s">
        <v>35</v>
      </c>
      <c r="C373" s="55" t="s">
        <v>180</v>
      </c>
      <c r="D373" s="50">
        <v>1</v>
      </c>
      <c r="E373" s="50">
        <v>4</v>
      </c>
      <c r="F373" s="50">
        <v>4</v>
      </c>
    </row>
    <row r="374" spans="1:6" ht="14.4" customHeight="1" x14ac:dyDescent="0.3">
      <c r="A374" s="52" t="s">
        <v>2</v>
      </c>
      <c r="B374" s="15" t="s">
        <v>35</v>
      </c>
      <c r="C374" s="55" t="s">
        <v>181</v>
      </c>
      <c r="D374" s="50">
        <v>1</v>
      </c>
      <c r="E374" s="50">
        <v>8</v>
      </c>
      <c r="F374" s="50">
        <v>8</v>
      </c>
    </row>
    <row r="375" spans="1:6" ht="14.4" customHeight="1" x14ac:dyDescent="0.3">
      <c r="A375" s="52" t="s">
        <v>2</v>
      </c>
      <c r="B375" s="15" t="s">
        <v>35</v>
      </c>
      <c r="C375" s="55" t="s">
        <v>185</v>
      </c>
      <c r="D375" s="50">
        <v>8</v>
      </c>
      <c r="E375" s="50">
        <v>37</v>
      </c>
      <c r="F375" s="50">
        <v>4.8</v>
      </c>
    </row>
    <row r="376" spans="1:6" ht="14.4" customHeight="1" x14ac:dyDescent="0.3">
      <c r="A376" s="52" t="s">
        <v>2</v>
      </c>
      <c r="B376" s="15" t="s">
        <v>35</v>
      </c>
      <c r="C376" s="55" t="s">
        <v>2</v>
      </c>
      <c r="D376" s="50">
        <v>1</v>
      </c>
      <c r="E376" s="50">
        <v>9</v>
      </c>
      <c r="F376" s="50">
        <v>9</v>
      </c>
    </row>
    <row r="377" spans="1:6" ht="14.4" customHeight="1" x14ac:dyDescent="0.3">
      <c r="A377" s="52" t="s">
        <v>2</v>
      </c>
      <c r="B377" s="15" t="s">
        <v>35</v>
      </c>
      <c r="C377" s="55" t="s">
        <v>192</v>
      </c>
      <c r="D377" s="50">
        <v>3</v>
      </c>
      <c r="E377" s="50">
        <v>25</v>
      </c>
      <c r="F377" s="50">
        <v>8.3333333333333339</v>
      </c>
    </row>
    <row r="378" spans="1:6" ht="14.4" customHeight="1" x14ac:dyDescent="0.3">
      <c r="A378" s="52" t="s">
        <v>2</v>
      </c>
      <c r="B378" s="15" t="s">
        <v>35</v>
      </c>
      <c r="C378" s="55" t="s">
        <v>194</v>
      </c>
      <c r="D378" s="50">
        <v>7</v>
      </c>
      <c r="E378" s="50">
        <v>41</v>
      </c>
      <c r="F378" s="50">
        <v>5.8571428571428568</v>
      </c>
    </row>
    <row r="379" spans="1:6" ht="14.4" customHeight="1" x14ac:dyDescent="0.3">
      <c r="A379" s="52" t="s">
        <v>2</v>
      </c>
      <c r="B379" s="15" t="s">
        <v>35</v>
      </c>
      <c r="C379" s="55" t="s">
        <v>198</v>
      </c>
      <c r="D379" s="50">
        <v>642</v>
      </c>
      <c r="E379" s="50">
        <v>2568</v>
      </c>
      <c r="F379" s="50">
        <v>4</v>
      </c>
    </row>
    <row r="380" spans="1:6" ht="14.4" customHeight="1" x14ac:dyDescent="0.3">
      <c r="A380" s="52" t="s">
        <v>2</v>
      </c>
      <c r="B380" s="15" t="s">
        <v>41</v>
      </c>
      <c r="C380" s="55" t="s">
        <v>185</v>
      </c>
      <c r="D380" s="50">
        <v>446</v>
      </c>
      <c r="E380" s="50">
        <v>2765</v>
      </c>
      <c r="F380" s="50">
        <v>6.1995515695067267</v>
      </c>
    </row>
    <row r="381" spans="1:6" ht="14.4" customHeight="1" x14ac:dyDescent="0.3">
      <c r="A381" s="52" t="s">
        <v>2</v>
      </c>
      <c r="B381" s="15" t="s">
        <v>44</v>
      </c>
      <c r="C381" s="55" t="s">
        <v>178</v>
      </c>
      <c r="D381" s="50">
        <v>3</v>
      </c>
      <c r="E381" s="50">
        <v>14</v>
      </c>
      <c r="F381" s="50">
        <v>4.666666666666667</v>
      </c>
    </row>
    <row r="382" spans="1:6" ht="14.4" customHeight="1" x14ac:dyDescent="0.3">
      <c r="A382" s="52" t="s">
        <v>2</v>
      </c>
      <c r="B382" s="15" t="s">
        <v>44</v>
      </c>
      <c r="C382" s="55" t="s">
        <v>185</v>
      </c>
      <c r="D382" s="50">
        <v>9</v>
      </c>
      <c r="E382" s="50">
        <v>49</v>
      </c>
      <c r="F382" s="50">
        <v>4.6444444444444448</v>
      </c>
    </row>
    <row r="383" spans="1:6" ht="14.4" customHeight="1" x14ac:dyDescent="0.3">
      <c r="A383" s="52" t="s">
        <v>2</v>
      </c>
      <c r="B383" s="15" t="s">
        <v>44</v>
      </c>
      <c r="C383" s="55" t="s">
        <v>0</v>
      </c>
      <c r="D383" s="50">
        <v>1</v>
      </c>
      <c r="E383" s="50">
        <v>8</v>
      </c>
      <c r="F383" s="50">
        <v>8</v>
      </c>
    </row>
    <row r="384" spans="1:6" ht="14.4" customHeight="1" x14ac:dyDescent="0.3">
      <c r="A384" s="52" t="s">
        <v>2</v>
      </c>
      <c r="B384" s="15" t="s">
        <v>44</v>
      </c>
      <c r="C384" s="55" t="s">
        <v>2</v>
      </c>
      <c r="D384" s="50">
        <v>5</v>
      </c>
      <c r="E384" s="50">
        <v>26</v>
      </c>
      <c r="F384" s="50">
        <v>4.75</v>
      </c>
    </row>
    <row r="385" spans="1:6" ht="14.4" customHeight="1" x14ac:dyDescent="0.3">
      <c r="A385" s="52" t="s">
        <v>2</v>
      </c>
      <c r="B385" s="15" t="s">
        <v>44</v>
      </c>
      <c r="C385" s="55" t="s">
        <v>188</v>
      </c>
      <c r="D385" s="50">
        <v>3</v>
      </c>
      <c r="E385" s="50">
        <v>14</v>
      </c>
      <c r="F385" s="50">
        <v>4.666666666666667</v>
      </c>
    </row>
    <row r="386" spans="1:6" ht="14.4" customHeight="1" x14ac:dyDescent="0.3">
      <c r="A386" s="52" t="s">
        <v>2</v>
      </c>
      <c r="B386" s="15" t="s">
        <v>44</v>
      </c>
      <c r="C386" s="55" t="s">
        <v>191</v>
      </c>
      <c r="D386" s="50">
        <v>1</v>
      </c>
      <c r="E386" s="50">
        <v>5</v>
      </c>
      <c r="F386" s="50">
        <v>5</v>
      </c>
    </row>
    <row r="387" spans="1:6" ht="14.4" customHeight="1" x14ac:dyDescent="0.3">
      <c r="A387" s="52" t="s">
        <v>2</v>
      </c>
      <c r="B387" s="15" t="s">
        <v>44</v>
      </c>
      <c r="C387" s="55" t="s">
        <v>192</v>
      </c>
      <c r="D387" s="50">
        <v>8</v>
      </c>
      <c r="E387" s="50">
        <v>42</v>
      </c>
      <c r="F387" s="50">
        <v>5.0555555555555562</v>
      </c>
    </row>
    <row r="388" spans="1:6" ht="14.4" customHeight="1" x14ac:dyDescent="0.3">
      <c r="A388" s="52" t="s">
        <v>2</v>
      </c>
      <c r="B388" s="15" t="s">
        <v>44</v>
      </c>
      <c r="C388" s="55" t="s">
        <v>194</v>
      </c>
      <c r="D388" s="50">
        <v>793</v>
      </c>
      <c r="E388" s="50">
        <v>4731</v>
      </c>
      <c r="F388" s="50">
        <v>5.6142857142857139</v>
      </c>
    </row>
    <row r="389" spans="1:6" ht="14.4" customHeight="1" x14ac:dyDescent="0.3">
      <c r="A389" s="52" t="s">
        <v>2</v>
      </c>
      <c r="B389" s="15" t="s">
        <v>49</v>
      </c>
      <c r="C389" s="55" t="s">
        <v>198</v>
      </c>
      <c r="D389" s="50">
        <v>960</v>
      </c>
      <c r="E389" s="50">
        <v>3840</v>
      </c>
      <c r="F389" s="50">
        <v>4</v>
      </c>
    </row>
    <row r="390" spans="1:6" ht="14.4" customHeight="1" x14ac:dyDescent="0.3">
      <c r="A390" s="52" t="s">
        <v>2</v>
      </c>
      <c r="B390" s="15" t="s">
        <v>50</v>
      </c>
      <c r="C390" s="55" t="s">
        <v>185</v>
      </c>
      <c r="D390" s="50">
        <v>389</v>
      </c>
      <c r="E390" s="50">
        <v>1860</v>
      </c>
      <c r="F390" s="50">
        <v>4.7814910025706938</v>
      </c>
    </row>
    <row r="391" spans="1:6" ht="14.4" customHeight="1" x14ac:dyDescent="0.3">
      <c r="A391" s="52" t="s">
        <v>2</v>
      </c>
      <c r="B391" s="15" t="s">
        <v>52</v>
      </c>
      <c r="C391" s="55" t="s">
        <v>185</v>
      </c>
      <c r="D391" s="50">
        <v>296</v>
      </c>
      <c r="E391" s="50">
        <v>1789</v>
      </c>
      <c r="F391" s="50">
        <v>6.0439189189189193</v>
      </c>
    </row>
    <row r="392" spans="1:6" ht="14.4" customHeight="1" x14ac:dyDescent="0.3">
      <c r="A392" s="52" t="s">
        <v>2</v>
      </c>
      <c r="B392" s="15" t="s">
        <v>58</v>
      </c>
      <c r="C392" s="55" t="s">
        <v>194</v>
      </c>
      <c r="D392" s="50">
        <v>2069</v>
      </c>
      <c r="E392" s="50">
        <v>12414</v>
      </c>
      <c r="F392" s="50">
        <v>6</v>
      </c>
    </row>
    <row r="393" spans="1:6" ht="14.4" customHeight="1" x14ac:dyDescent="0.3">
      <c r="A393" s="52" t="s">
        <v>2</v>
      </c>
      <c r="B393" s="15" t="s">
        <v>59</v>
      </c>
      <c r="C393" s="55" t="s">
        <v>185</v>
      </c>
      <c r="D393" s="50">
        <v>330</v>
      </c>
      <c r="E393" s="50">
        <v>2014</v>
      </c>
      <c r="F393" s="50">
        <v>6.1030303030303035</v>
      </c>
    </row>
    <row r="394" spans="1:6" ht="14.4" customHeight="1" x14ac:dyDescent="0.3">
      <c r="A394" s="52" t="s">
        <v>2</v>
      </c>
      <c r="B394" s="15" t="s">
        <v>63</v>
      </c>
      <c r="C394" s="55" t="s">
        <v>178</v>
      </c>
      <c r="D394" s="50">
        <v>3</v>
      </c>
      <c r="E394" s="50">
        <v>9</v>
      </c>
      <c r="F394" s="50">
        <v>3</v>
      </c>
    </row>
    <row r="395" spans="1:6" ht="14.4" customHeight="1" x14ac:dyDescent="0.3">
      <c r="A395" s="52" t="s">
        <v>2</v>
      </c>
      <c r="B395" s="15" t="s">
        <v>63</v>
      </c>
      <c r="C395" s="55" t="s">
        <v>2</v>
      </c>
      <c r="D395" s="50">
        <v>9</v>
      </c>
      <c r="E395" s="50">
        <v>23</v>
      </c>
      <c r="F395" s="50">
        <v>2.5555555555555554</v>
      </c>
    </row>
    <row r="396" spans="1:6" ht="14.4" customHeight="1" x14ac:dyDescent="0.3">
      <c r="A396" s="52" t="s">
        <v>2</v>
      </c>
      <c r="B396" s="15" t="s">
        <v>63</v>
      </c>
      <c r="C396" s="55" t="s">
        <v>192</v>
      </c>
      <c r="D396" s="50">
        <v>12</v>
      </c>
      <c r="E396" s="50">
        <v>43</v>
      </c>
      <c r="F396" s="50">
        <v>3.5833333333333335</v>
      </c>
    </row>
    <row r="397" spans="1:6" ht="14.4" customHeight="1" x14ac:dyDescent="0.3">
      <c r="A397" s="52" t="s">
        <v>2</v>
      </c>
      <c r="B397" s="15" t="s">
        <v>63</v>
      </c>
      <c r="C397" s="55" t="s">
        <v>193</v>
      </c>
      <c r="D397" s="50">
        <v>1</v>
      </c>
      <c r="E397" s="50">
        <v>3</v>
      </c>
      <c r="F397" s="50">
        <v>3</v>
      </c>
    </row>
    <row r="398" spans="1:6" x14ac:dyDescent="0.3">
      <c r="A398" s="52" t="s">
        <v>2</v>
      </c>
      <c r="B398" s="15" t="s">
        <v>63</v>
      </c>
      <c r="C398" s="55" t="s">
        <v>194</v>
      </c>
      <c r="D398" s="50">
        <v>1814</v>
      </c>
      <c r="E398" s="50">
        <v>9576</v>
      </c>
      <c r="F398" s="50">
        <v>4.403415453527435</v>
      </c>
    </row>
    <row r="399" spans="1:6" x14ac:dyDescent="0.3">
      <c r="A399" s="52" t="s">
        <v>2</v>
      </c>
      <c r="B399" s="15" t="s">
        <v>67</v>
      </c>
      <c r="C399" s="55" t="s">
        <v>198</v>
      </c>
      <c r="D399" s="50">
        <v>180</v>
      </c>
      <c r="E399" s="50">
        <v>720</v>
      </c>
      <c r="F399" s="50">
        <v>4</v>
      </c>
    </row>
    <row r="400" spans="1:6" x14ac:dyDescent="0.3">
      <c r="A400" s="52" t="s">
        <v>2</v>
      </c>
      <c r="B400" s="15" t="s">
        <v>83</v>
      </c>
      <c r="C400" s="55" t="s">
        <v>185</v>
      </c>
      <c r="D400" s="50">
        <v>1189</v>
      </c>
      <c r="E400" s="50">
        <v>7490</v>
      </c>
      <c r="F400" s="50">
        <v>6.2994112699747689</v>
      </c>
    </row>
    <row r="401" spans="1:6" x14ac:dyDescent="0.3">
      <c r="A401" s="52" t="s">
        <v>2</v>
      </c>
      <c r="B401" s="15" t="s">
        <v>83</v>
      </c>
      <c r="C401" s="55" t="s">
        <v>2</v>
      </c>
      <c r="D401" s="50">
        <v>8</v>
      </c>
      <c r="E401" s="50">
        <v>35</v>
      </c>
      <c r="F401" s="50">
        <v>4.375</v>
      </c>
    </row>
    <row r="402" spans="1:6" x14ac:dyDescent="0.3">
      <c r="A402" s="52" t="s">
        <v>2</v>
      </c>
      <c r="B402" s="15" t="s">
        <v>83</v>
      </c>
      <c r="C402" s="55" t="s">
        <v>194</v>
      </c>
      <c r="D402" s="50">
        <v>2</v>
      </c>
      <c r="E402" s="50">
        <v>11</v>
      </c>
      <c r="F402" s="50">
        <v>5.5</v>
      </c>
    </row>
    <row r="403" spans="1:6" x14ac:dyDescent="0.3">
      <c r="A403" s="52" t="s">
        <v>2</v>
      </c>
      <c r="B403" s="15" t="s">
        <v>101</v>
      </c>
      <c r="C403" s="55" t="s">
        <v>178</v>
      </c>
      <c r="D403" s="50">
        <v>2</v>
      </c>
      <c r="E403" s="50">
        <v>12</v>
      </c>
      <c r="F403" s="50">
        <v>6</v>
      </c>
    </row>
    <row r="404" spans="1:6" x14ac:dyDescent="0.3">
      <c r="A404" s="52" t="s">
        <v>2</v>
      </c>
      <c r="B404" s="15" t="s">
        <v>101</v>
      </c>
      <c r="C404" s="55" t="s">
        <v>181</v>
      </c>
      <c r="D404" s="50">
        <v>1</v>
      </c>
      <c r="E404" s="50">
        <v>7</v>
      </c>
      <c r="F404" s="50">
        <v>7</v>
      </c>
    </row>
    <row r="405" spans="1:6" x14ac:dyDescent="0.3">
      <c r="A405" s="52" t="s">
        <v>2</v>
      </c>
      <c r="B405" s="15" t="s">
        <v>101</v>
      </c>
      <c r="C405" s="55" t="s">
        <v>184</v>
      </c>
      <c r="D405" s="50">
        <v>1</v>
      </c>
      <c r="E405" s="50">
        <v>5</v>
      </c>
      <c r="F405" s="50">
        <v>5</v>
      </c>
    </row>
    <row r="406" spans="1:6" x14ac:dyDescent="0.3">
      <c r="A406" s="52" t="s">
        <v>2</v>
      </c>
      <c r="B406" s="15" t="s">
        <v>101</v>
      </c>
      <c r="C406" s="55" t="s">
        <v>185</v>
      </c>
      <c r="D406" s="50">
        <v>7</v>
      </c>
      <c r="E406" s="50">
        <v>39</v>
      </c>
      <c r="F406" s="50">
        <v>5.833333333333333</v>
      </c>
    </row>
    <row r="407" spans="1:6" x14ac:dyDescent="0.3">
      <c r="A407" s="52" t="s">
        <v>2</v>
      </c>
      <c r="B407" s="15" t="s">
        <v>101</v>
      </c>
      <c r="C407" s="55" t="s">
        <v>2</v>
      </c>
      <c r="D407" s="50">
        <v>2</v>
      </c>
      <c r="E407" s="50">
        <v>8</v>
      </c>
      <c r="F407" s="50">
        <v>4</v>
      </c>
    </row>
    <row r="408" spans="1:6" x14ac:dyDescent="0.3">
      <c r="A408" s="52" t="s">
        <v>2</v>
      </c>
      <c r="B408" s="15" t="s">
        <v>101</v>
      </c>
      <c r="C408" s="55" t="s">
        <v>191</v>
      </c>
      <c r="D408" s="50">
        <v>5</v>
      </c>
      <c r="E408" s="50">
        <v>25</v>
      </c>
      <c r="F408" s="50">
        <v>5</v>
      </c>
    </row>
    <row r="409" spans="1:6" x14ac:dyDescent="0.3">
      <c r="A409" s="52" t="s">
        <v>2</v>
      </c>
      <c r="B409" s="15" t="s">
        <v>101</v>
      </c>
      <c r="C409" s="55" t="s">
        <v>192</v>
      </c>
      <c r="D409" s="50">
        <v>1</v>
      </c>
      <c r="E409" s="50">
        <v>2</v>
      </c>
      <c r="F409" s="50">
        <v>2</v>
      </c>
    </row>
    <row r="410" spans="1:6" x14ac:dyDescent="0.3">
      <c r="A410" s="52" t="s">
        <v>2</v>
      </c>
      <c r="B410" s="15" t="s">
        <v>101</v>
      </c>
      <c r="C410" s="55" t="s">
        <v>193</v>
      </c>
      <c r="D410" s="50">
        <v>1</v>
      </c>
      <c r="E410" s="50">
        <v>6</v>
      </c>
      <c r="F410" s="50">
        <v>6</v>
      </c>
    </row>
    <row r="411" spans="1:6" x14ac:dyDescent="0.3">
      <c r="A411" s="52" t="s">
        <v>2</v>
      </c>
      <c r="B411" s="15" t="s">
        <v>101</v>
      </c>
      <c r="C411" s="55" t="s">
        <v>194</v>
      </c>
      <c r="D411" s="50">
        <v>3847</v>
      </c>
      <c r="E411" s="50">
        <v>19355</v>
      </c>
      <c r="F411" s="50">
        <v>6.1702972885438587</v>
      </c>
    </row>
    <row r="412" spans="1:6" x14ac:dyDescent="0.3">
      <c r="A412" s="52" t="s">
        <v>2</v>
      </c>
      <c r="B412" s="15" t="s">
        <v>103</v>
      </c>
      <c r="C412" s="55" t="s">
        <v>194</v>
      </c>
      <c r="D412" s="50">
        <v>3973</v>
      </c>
      <c r="E412" s="50">
        <v>19200</v>
      </c>
      <c r="F412" s="50">
        <v>4.8326201862572367</v>
      </c>
    </row>
    <row r="413" spans="1:6" x14ac:dyDescent="0.3">
      <c r="A413" s="52" t="s">
        <v>2</v>
      </c>
      <c r="B413" s="15" t="s">
        <v>113</v>
      </c>
      <c r="C413" s="55" t="s">
        <v>185</v>
      </c>
      <c r="D413" s="50">
        <v>260</v>
      </c>
      <c r="E413" s="50">
        <v>1512</v>
      </c>
      <c r="F413" s="50">
        <v>5.8153846153846152</v>
      </c>
    </row>
    <row r="414" spans="1:6" x14ac:dyDescent="0.3">
      <c r="A414" s="52" t="s">
        <v>2</v>
      </c>
      <c r="B414" s="15" t="s">
        <v>115</v>
      </c>
      <c r="C414" s="55" t="s">
        <v>185</v>
      </c>
      <c r="D414" s="50">
        <v>1005</v>
      </c>
      <c r="E414" s="50">
        <v>5628</v>
      </c>
      <c r="F414" s="50">
        <v>5.6</v>
      </c>
    </row>
    <row r="415" spans="1:6" x14ac:dyDescent="0.3">
      <c r="A415" s="52" t="s">
        <v>2</v>
      </c>
      <c r="B415" s="15" t="s">
        <v>2</v>
      </c>
      <c r="C415" s="55" t="s">
        <v>178</v>
      </c>
      <c r="D415" s="50">
        <v>5</v>
      </c>
      <c r="E415" s="50">
        <v>19</v>
      </c>
      <c r="F415" s="50">
        <v>3.916666666666667</v>
      </c>
    </row>
    <row r="416" spans="1:6" x14ac:dyDescent="0.3">
      <c r="A416" s="52" t="s">
        <v>2</v>
      </c>
      <c r="B416" s="15" t="s">
        <v>2</v>
      </c>
      <c r="C416" s="55" t="s">
        <v>180</v>
      </c>
      <c r="D416" s="50">
        <v>2</v>
      </c>
      <c r="E416" s="50">
        <v>6</v>
      </c>
      <c r="F416" s="50">
        <v>3</v>
      </c>
    </row>
    <row r="417" spans="1:6" x14ac:dyDescent="0.3">
      <c r="A417" s="52" t="s">
        <v>2</v>
      </c>
      <c r="B417" s="15" t="s">
        <v>2</v>
      </c>
      <c r="C417" s="55" t="s">
        <v>181</v>
      </c>
      <c r="D417" s="50">
        <v>2</v>
      </c>
      <c r="E417" s="50">
        <v>18</v>
      </c>
      <c r="F417" s="50">
        <v>9</v>
      </c>
    </row>
    <row r="418" spans="1:6" x14ac:dyDescent="0.3">
      <c r="A418" s="52" t="s">
        <v>2</v>
      </c>
      <c r="B418" s="15" t="s">
        <v>2</v>
      </c>
      <c r="C418" s="55" t="s">
        <v>185</v>
      </c>
      <c r="D418" s="50">
        <v>1</v>
      </c>
      <c r="E418" s="50">
        <v>6</v>
      </c>
      <c r="F418" s="50">
        <v>6</v>
      </c>
    </row>
    <row r="419" spans="1:6" x14ac:dyDescent="0.3">
      <c r="A419" s="52" t="s">
        <v>2</v>
      </c>
      <c r="B419" s="15" t="s">
        <v>2</v>
      </c>
      <c r="C419" s="55" t="s">
        <v>2</v>
      </c>
      <c r="D419" s="50">
        <v>15</v>
      </c>
      <c r="E419" s="50">
        <v>31</v>
      </c>
      <c r="F419" s="50">
        <v>3.7474747474747474</v>
      </c>
    </row>
    <row r="420" spans="1:6" x14ac:dyDescent="0.3">
      <c r="A420" s="52" t="s">
        <v>2</v>
      </c>
      <c r="B420" s="15" t="s">
        <v>2</v>
      </c>
      <c r="C420" s="55" t="s">
        <v>188</v>
      </c>
      <c r="D420" s="50">
        <v>19</v>
      </c>
      <c r="E420" s="50">
        <v>76</v>
      </c>
      <c r="F420" s="50">
        <v>4</v>
      </c>
    </row>
    <row r="421" spans="1:6" x14ac:dyDescent="0.3">
      <c r="A421" s="52" t="s">
        <v>2</v>
      </c>
      <c r="B421" s="15" t="s">
        <v>2</v>
      </c>
      <c r="C421" s="55" t="s">
        <v>191</v>
      </c>
      <c r="D421" s="50">
        <v>1</v>
      </c>
      <c r="E421" s="50">
        <v>9</v>
      </c>
      <c r="F421" s="50">
        <v>9</v>
      </c>
    </row>
    <row r="422" spans="1:6" x14ac:dyDescent="0.3">
      <c r="A422" s="52" t="s">
        <v>2</v>
      </c>
      <c r="B422" s="15" t="s">
        <v>2</v>
      </c>
      <c r="C422" s="55" t="s">
        <v>192</v>
      </c>
      <c r="D422" s="50">
        <v>1</v>
      </c>
      <c r="E422" s="50">
        <v>4</v>
      </c>
      <c r="F422" s="50">
        <v>4</v>
      </c>
    </row>
    <row r="423" spans="1:6" x14ac:dyDescent="0.3">
      <c r="A423" s="52" t="s">
        <v>2</v>
      </c>
      <c r="B423" s="15" t="s">
        <v>2</v>
      </c>
      <c r="C423" s="55" t="s">
        <v>194</v>
      </c>
      <c r="D423" s="50">
        <v>226</v>
      </c>
      <c r="E423" s="50">
        <v>1672</v>
      </c>
      <c r="F423" s="50">
        <v>6.4525807271802691</v>
      </c>
    </row>
    <row r="424" spans="1:6" x14ac:dyDescent="0.3">
      <c r="A424" s="52" t="s">
        <v>2</v>
      </c>
      <c r="B424" s="15" t="s">
        <v>123</v>
      </c>
      <c r="C424" s="55" t="s">
        <v>178</v>
      </c>
      <c r="D424" s="50">
        <v>9</v>
      </c>
      <c r="E424" s="50">
        <v>42</v>
      </c>
      <c r="F424" s="50">
        <v>4.583333333333333</v>
      </c>
    </row>
    <row r="425" spans="1:6" x14ac:dyDescent="0.3">
      <c r="A425" s="52" t="s">
        <v>2</v>
      </c>
      <c r="B425" s="15" t="s">
        <v>123</v>
      </c>
      <c r="C425" s="55" t="s">
        <v>179</v>
      </c>
      <c r="D425" s="50">
        <v>2</v>
      </c>
      <c r="E425" s="50">
        <v>31</v>
      </c>
      <c r="F425" s="50">
        <v>15.5</v>
      </c>
    </row>
    <row r="426" spans="1:6" x14ac:dyDescent="0.3">
      <c r="A426" s="52" t="s">
        <v>2</v>
      </c>
      <c r="B426" s="15" t="s">
        <v>123</v>
      </c>
      <c r="C426" s="55" t="s">
        <v>180</v>
      </c>
      <c r="D426" s="50">
        <v>5</v>
      </c>
      <c r="E426" s="50">
        <v>25</v>
      </c>
      <c r="F426" s="50">
        <v>5.333333333333333</v>
      </c>
    </row>
    <row r="427" spans="1:6" x14ac:dyDescent="0.3">
      <c r="A427" s="52" t="s">
        <v>2</v>
      </c>
      <c r="B427" s="15" t="s">
        <v>123</v>
      </c>
      <c r="C427" s="55" t="s">
        <v>185</v>
      </c>
      <c r="D427" s="50">
        <v>36</v>
      </c>
      <c r="E427" s="50">
        <v>187</v>
      </c>
      <c r="F427" s="50">
        <v>5.2357142857142858</v>
      </c>
    </row>
    <row r="428" spans="1:6" x14ac:dyDescent="0.3">
      <c r="A428" s="52" t="s">
        <v>2</v>
      </c>
      <c r="B428" s="15" t="s">
        <v>123</v>
      </c>
      <c r="C428" s="55" t="s">
        <v>187</v>
      </c>
      <c r="D428" s="50">
        <v>2</v>
      </c>
      <c r="E428" s="50">
        <v>10</v>
      </c>
      <c r="F428" s="50">
        <v>5</v>
      </c>
    </row>
    <row r="429" spans="1:6" x14ac:dyDescent="0.3">
      <c r="A429" s="52" t="s">
        <v>2</v>
      </c>
      <c r="B429" s="15" t="s">
        <v>123</v>
      </c>
      <c r="C429" s="55" t="s">
        <v>2</v>
      </c>
      <c r="D429" s="50">
        <v>3</v>
      </c>
      <c r="E429" s="50">
        <v>15</v>
      </c>
      <c r="F429" s="50">
        <v>5</v>
      </c>
    </row>
    <row r="430" spans="1:6" x14ac:dyDescent="0.3">
      <c r="A430" s="52" t="s">
        <v>2</v>
      </c>
      <c r="B430" s="15" t="s">
        <v>123</v>
      </c>
      <c r="C430" s="55" t="s">
        <v>191</v>
      </c>
      <c r="D430" s="50">
        <v>3</v>
      </c>
      <c r="E430" s="50">
        <v>37</v>
      </c>
      <c r="F430" s="50">
        <v>12.333333333333334</v>
      </c>
    </row>
    <row r="431" spans="1:6" x14ac:dyDescent="0.3">
      <c r="A431" s="52" t="s">
        <v>2</v>
      </c>
      <c r="B431" s="15" t="s">
        <v>123</v>
      </c>
      <c r="C431" s="55" t="s">
        <v>192</v>
      </c>
      <c r="D431" s="50">
        <v>7</v>
      </c>
      <c r="E431" s="50">
        <v>48</v>
      </c>
      <c r="F431" s="50">
        <v>6.5</v>
      </c>
    </row>
    <row r="432" spans="1:6" x14ac:dyDescent="0.3">
      <c r="A432" s="52" t="s">
        <v>2</v>
      </c>
      <c r="B432" s="15" t="s">
        <v>123</v>
      </c>
      <c r="C432" s="55" t="s">
        <v>193</v>
      </c>
      <c r="D432" s="50">
        <v>1</v>
      </c>
      <c r="E432" s="50">
        <v>10</v>
      </c>
      <c r="F432" s="50">
        <v>10</v>
      </c>
    </row>
    <row r="433" spans="1:6" x14ac:dyDescent="0.3">
      <c r="A433" s="52" t="s">
        <v>2</v>
      </c>
      <c r="B433" s="15" t="s">
        <v>123</v>
      </c>
      <c r="C433" s="55" t="s">
        <v>194</v>
      </c>
      <c r="D433" s="50">
        <v>69</v>
      </c>
      <c r="E433" s="50">
        <v>390</v>
      </c>
      <c r="F433" s="50">
        <v>5.6521739130434785</v>
      </c>
    </row>
    <row r="434" spans="1:6" x14ac:dyDescent="0.3">
      <c r="A434" s="52" t="s">
        <v>2</v>
      </c>
      <c r="B434" s="15" t="s">
        <v>140</v>
      </c>
      <c r="C434" s="55" t="s">
        <v>198</v>
      </c>
      <c r="D434" s="50">
        <v>1020</v>
      </c>
      <c r="E434" s="50">
        <v>4080</v>
      </c>
      <c r="F434" s="50">
        <v>4</v>
      </c>
    </row>
    <row r="435" spans="1:6" x14ac:dyDescent="0.3">
      <c r="A435" s="52" t="s">
        <v>2</v>
      </c>
      <c r="B435" s="15" t="s">
        <v>147</v>
      </c>
      <c r="C435" s="55" t="s">
        <v>194</v>
      </c>
      <c r="D435" s="50">
        <v>1737</v>
      </c>
      <c r="E435" s="50">
        <v>9727</v>
      </c>
      <c r="F435" s="50">
        <v>5.5998848589522163</v>
      </c>
    </row>
    <row r="436" spans="1:6" x14ac:dyDescent="0.3">
      <c r="A436" s="52" t="s">
        <v>2</v>
      </c>
      <c r="B436" s="15" t="s">
        <v>166</v>
      </c>
      <c r="C436" s="55" t="s">
        <v>198</v>
      </c>
      <c r="D436" s="50">
        <v>1320</v>
      </c>
      <c r="E436" s="50">
        <v>5280</v>
      </c>
      <c r="F436" s="50">
        <v>4</v>
      </c>
    </row>
    <row r="437" spans="1:6" x14ac:dyDescent="0.3">
      <c r="A437" s="52" t="s">
        <v>188</v>
      </c>
      <c r="B437" s="15" t="s">
        <v>277</v>
      </c>
      <c r="C437" s="55" t="s">
        <v>180</v>
      </c>
      <c r="D437" s="50">
        <v>67</v>
      </c>
      <c r="E437" s="50">
        <v>347</v>
      </c>
      <c r="F437" s="50">
        <v>5.1791044776119399</v>
      </c>
    </row>
    <row r="438" spans="1:6" x14ac:dyDescent="0.3">
      <c r="A438" s="52" t="s">
        <v>188</v>
      </c>
      <c r="B438" s="15" t="s">
        <v>156</v>
      </c>
      <c r="C438" s="55" t="s">
        <v>188</v>
      </c>
      <c r="D438" s="50">
        <v>350</v>
      </c>
      <c r="E438" s="50">
        <v>1750</v>
      </c>
      <c r="F438" s="50">
        <v>5</v>
      </c>
    </row>
    <row r="439" spans="1:6" x14ac:dyDescent="0.3">
      <c r="A439" s="52" t="s">
        <v>188</v>
      </c>
      <c r="B439" s="15" t="s">
        <v>168</v>
      </c>
      <c r="C439" s="55" t="s">
        <v>178</v>
      </c>
      <c r="D439" s="50">
        <v>1226</v>
      </c>
      <c r="E439" s="50">
        <v>3045</v>
      </c>
      <c r="F439" s="50">
        <v>2.4836867862969005</v>
      </c>
    </row>
    <row r="440" spans="1:6" x14ac:dyDescent="0.3">
      <c r="A440" s="52" t="s">
        <v>188</v>
      </c>
      <c r="B440" s="15" t="s">
        <v>168</v>
      </c>
      <c r="C440" s="55" t="s">
        <v>188</v>
      </c>
      <c r="D440" s="50">
        <v>4173</v>
      </c>
      <c r="E440" s="50">
        <v>20865</v>
      </c>
      <c r="F440" s="50">
        <v>5</v>
      </c>
    </row>
    <row r="441" spans="1:6" x14ac:dyDescent="0.3">
      <c r="A441" s="52" t="s">
        <v>188</v>
      </c>
      <c r="B441" s="15" t="s">
        <v>169</v>
      </c>
      <c r="C441" s="55" t="s">
        <v>188</v>
      </c>
      <c r="D441" s="50">
        <v>1600</v>
      </c>
      <c r="E441" s="50">
        <v>7875</v>
      </c>
      <c r="F441" s="50">
        <v>4.921875</v>
      </c>
    </row>
    <row r="442" spans="1:6" x14ac:dyDescent="0.3">
      <c r="A442" s="52" t="s">
        <v>189</v>
      </c>
      <c r="B442" s="15" t="s">
        <v>226</v>
      </c>
      <c r="C442" s="55" t="s">
        <v>178</v>
      </c>
      <c r="D442" s="50">
        <v>4.8333333333333339</v>
      </c>
      <c r="E442" s="50">
        <v>26</v>
      </c>
      <c r="F442" s="50">
        <v>4.5305498981670063</v>
      </c>
    </row>
    <row r="443" spans="1:6" x14ac:dyDescent="0.3">
      <c r="A443" s="52" t="s">
        <v>189</v>
      </c>
      <c r="B443" s="15" t="s">
        <v>226</v>
      </c>
      <c r="C443" s="55" t="s">
        <v>2</v>
      </c>
      <c r="D443" s="50">
        <v>1</v>
      </c>
      <c r="E443" s="50">
        <v>6</v>
      </c>
      <c r="F443" s="50">
        <v>6</v>
      </c>
    </row>
    <row r="444" spans="1:6" x14ac:dyDescent="0.3">
      <c r="A444" s="52" t="s">
        <v>189</v>
      </c>
      <c r="B444" s="15" t="s">
        <v>226</v>
      </c>
      <c r="C444" s="55" t="s">
        <v>189</v>
      </c>
      <c r="D444" s="50">
        <v>99</v>
      </c>
      <c r="E444" s="50">
        <v>594</v>
      </c>
      <c r="F444" s="50">
        <v>6</v>
      </c>
    </row>
    <row r="445" spans="1:6" x14ac:dyDescent="0.3">
      <c r="A445" s="52" t="s">
        <v>189</v>
      </c>
      <c r="B445" s="15" t="s">
        <v>226</v>
      </c>
      <c r="C445" s="55" t="s">
        <v>192</v>
      </c>
      <c r="D445" s="50">
        <v>2</v>
      </c>
      <c r="E445" s="50">
        <v>12</v>
      </c>
      <c r="F445" s="50">
        <v>3.0916496945010183</v>
      </c>
    </row>
    <row r="446" spans="1:6" x14ac:dyDescent="0.3">
      <c r="A446" s="52" t="s">
        <v>189</v>
      </c>
      <c r="B446" s="15" t="s">
        <v>227</v>
      </c>
      <c r="C446" s="55" t="s">
        <v>189</v>
      </c>
      <c r="D446" s="50">
        <v>12</v>
      </c>
      <c r="E446" s="50">
        <v>70</v>
      </c>
      <c r="F446" s="50">
        <v>5.833333333333333</v>
      </c>
    </row>
    <row r="447" spans="1:6" x14ac:dyDescent="0.3">
      <c r="A447" s="52" t="s">
        <v>189</v>
      </c>
      <c r="B447" s="15" t="s">
        <v>137</v>
      </c>
      <c r="C447" s="55" t="s">
        <v>189</v>
      </c>
      <c r="D447" s="50">
        <v>152</v>
      </c>
      <c r="E447" s="50">
        <v>1141</v>
      </c>
      <c r="F447" s="50">
        <v>7.5065789473684212</v>
      </c>
    </row>
    <row r="448" spans="1:6" x14ac:dyDescent="0.3">
      <c r="A448" s="52" t="s">
        <v>189</v>
      </c>
      <c r="B448" s="15" t="s">
        <v>189</v>
      </c>
      <c r="C448" s="55" t="s">
        <v>189</v>
      </c>
      <c r="D448" s="50">
        <v>1001</v>
      </c>
      <c r="E448" s="50">
        <v>6948</v>
      </c>
      <c r="F448" s="50">
        <v>6.3941379757488095</v>
      </c>
    </row>
    <row r="449" spans="1:6" x14ac:dyDescent="0.3">
      <c r="A449" s="52" t="s">
        <v>189</v>
      </c>
      <c r="B449" s="15" t="s">
        <v>139</v>
      </c>
      <c r="C449" s="55" t="s">
        <v>177</v>
      </c>
      <c r="D449" s="50">
        <v>1.5</v>
      </c>
      <c r="E449" s="50">
        <v>9</v>
      </c>
      <c r="F449" s="50">
        <v>6</v>
      </c>
    </row>
    <row r="450" spans="1:6" x14ac:dyDescent="0.3">
      <c r="A450" s="52" t="s">
        <v>189</v>
      </c>
      <c r="B450" s="15" t="s">
        <v>139</v>
      </c>
      <c r="C450" s="55" t="s">
        <v>179</v>
      </c>
      <c r="D450" s="50">
        <v>109</v>
      </c>
      <c r="E450" s="50">
        <v>654</v>
      </c>
      <c r="F450" s="50">
        <v>6</v>
      </c>
    </row>
    <row r="451" spans="1:6" x14ac:dyDescent="0.3">
      <c r="A451" s="52" t="s">
        <v>189</v>
      </c>
      <c r="B451" s="15" t="s">
        <v>139</v>
      </c>
      <c r="C451" s="55" t="s">
        <v>185</v>
      </c>
      <c r="D451" s="50">
        <v>9</v>
      </c>
      <c r="E451" s="50">
        <v>54</v>
      </c>
      <c r="F451" s="50">
        <v>6</v>
      </c>
    </row>
    <row r="452" spans="1:6" x14ac:dyDescent="0.3">
      <c r="A452" s="52" t="s">
        <v>189</v>
      </c>
      <c r="B452" s="15" t="s">
        <v>139</v>
      </c>
      <c r="C452" s="55" t="s">
        <v>2</v>
      </c>
      <c r="D452" s="50">
        <v>4</v>
      </c>
      <c r="E452" s="50">
        <v>24</v>
      </c>
      <c r="F452" s="50">
        <v>6</v>
      </c>
    </row>
    <row r="453" spans="1:6" x14ac:dyDescent="0.3">
      <c r="A453" s="52" t="s">
        <v>189</v>
      </c>
      <c r="B453" s="15" t="s">
        <v>139</v>
      </c>
      <c r="C453" s="55" t="s">
        <v>189</v>
      </c>
      <c r="D453" s="50">
        <v>1993</v>
      </c>
      <c r="E453" s="50">
        <v>11963</v>
      </c>
      <c r="F453" s="50">
        <v>6.4075459023734878</v>
      </c>
    </row>
    <row r="454" spans="1:6" x14ac:dyDescent="0.3">
      <c r="A454" s="52" t="s">
        <v>189</v>
      </c>
      <c r="B454" s="15" t="s">
        <v>139</v>
      </c>
      <c r="C454" s="55" t="s">
        <v>192</v>
      </c>
      <c r="D454" s="50">
        <v>15</v>
      </c>
      <c r="E454" s="50">
        <v>118</v>
      </c>
      <c r="F454" s="50">
        <v>7.8666666666666663</v>
      </c>
    </row>
    <row r="455" spans="1:6" x14ac:dyDescent="0.3">
      <c r="A455" s="52" t="s">
        <v>189</v>
      </c>
      <c r="B455" s="15" t="s">
        <v>139</v>
      </c>
      <c r="C455" s="55" t="s">
        <v>193</v>
      </c>
      <c r="D455" s="50">
        <v>109</v>
      </c>
      <c r="E455" s="50">
        <v>654</v>
      </c>
      <c r="F455" s="50">
        <v>6</v>
      </c>
    </row>
    <row r="456" spans="1:6" x14ac:dyDescent="0.3">
      <c r="A456" s="52" t="s">
        <v>189</v>
      </c>
      <c r="B456" s="15" t="s">
        <v>143</v>
      </c>
      <c r="C456" s="55" t="s">
        <v>178</v>
      </c>
      <c r="D456" s="50">
        <v>1</v>
      </c>
      <c r="E456" s="50">
        <v>7</v>
      </c>
      <c r="F456" s="50">
        <v>7</v>
      </c>
    </row>
    <row r="457" spans="1:6" x14ac:dyDescent="0.3">
      <c r="A457" s="52" t="s">
        <v>189</v>
      </c>
      <c r="B457" s="15" t="s">
        <v>143</v>
      </c>
      <c r="C457" s="55" t="s">
        <v>185</v>
      </c>
      <c r="D457" s="50">
        <v>57</v>
      </c>
      <c r="E457" s="50">
        <v>342</v>
      </c>
      <c r="F457" s="50">
        <v>6</v>
      </c>
    </row>
    <row r="458" spans="1:6" x14ac:dyDescent="0.3">
      <c r="A458" s="52" t="s">
        <v>189</v>
      </c>
      <c r="B458" s="15" t="s">
        <v>143</v>
      </c>
      <c r="C458" s="55" t="s">
        <v>189</v>
      </c>
      <c r="D458" s="50">
        <v>2248.1666666666665</v>
      </c>
      <c r="E458" s="50">
        <v>13494</v>
      </c>
      <c r="F458" s="50">
        <v>6.0014232849416453</v>
      </c>
    </row>
    <row r="459" spans="1:6" x14ac:dyDescent="0.3">
      <c r="A459" s="52" t="s">
        <v>189</v>
      </c>
      <c r="B459" s="15" t="s">
        <v>143</v>
      </c>
      <c r="C459" s="55" t="s">
        <v>192</v>
      </c>
      <c r="D459" s="50">
        <v>33</v>
      </c>
      <c r="E459" s="50">
        <v>339</v>
      </c>
      <c r="F459" s="50">
        <v>10.272727272727273</v>
      </c>
    </row>
    <row r="460" spans="1:6" x14ac:dyDescent="0.3">
      <c r="A460" s="52" t="s">
        <v>189</v>
      </c>
      <c r="B460" s="15" t="s">
        <v>228</v>
      </c>
      <c r="C460" s="55" t="s">
        <v>189</v>
      </c>
      <c r="D460" s="50">
        <v>237</v>
      </c>
      <c r="E460" s="50">
        <v>1456</v>
      </c>
      <c r="F460" s="50">
        <v>8.5840344726847793</v>
      </c>
    </row>
    <row r="461" spans="1:6" x14ac:dyDescent="0.3">
      <c r="A461" s="52" t="s">
        <v>189</v>
      </c>
      <c r="B461" s="15" t="s">
        <v>228</v>
      </c>
      <c r="C461" s="55" t="s">
        <v>192</v>
      </c>
      <c r="D461" s="50">
        <v>1</v>
      </c>
      <c r="E461" s="50">
        <v>14</v>
      </c>
      <c r="F461" s="50">
        <v>14</v>
      </c>
    </row>
    <row r="462" spans="1:6" x14ac:dyDescent="0.3">
      <c r="A462" s="52" t="s">
        <v>189</v>
      </c>
      <c r="B462" s="15" t="s">
        <v>164</v>
      </c>
      <c r="C462" s="55" t="s">
        <v>189</v>
      </c>
      <c r="D462" s="50">
        <v>2126</v>
      </c>
      <c r="E462" s="50">
        <v>12753</v>
      </c>
      <c r="F462" s="50">
        <v>5.9985781990521332</v>
      </c>
    </row>
    <row r="463" spans="1:6" x14ac:dyDescent="0.3">
      <c r="A463" s="52" t="s">
        <v>190</v>
      </c>
      <c r="B463" s="15" t="s">
        <v>24</v>
      </c>
      <c r="C463" s="55" t="s">
        <v>198</v>
      </c>
      <c r="D463" s="50">
        <v>148</v>
      </c>
      <c r="E463" s="50">
        <v>1036</v>
      </c>
      <c r="F463" s="50">
        <v>7</v>
      </c>
    </row>
    <row r="464" spans="1:6" x14ac:dyDescent="0.3">
      <c r="A464" s="52" t="s">
        <v>190</v>
      </c>
      <c r="B464" s="15" t="s">
        <v>47</v>
      </c>
      <c r="C464" s="55" t="s">
        <v>198</v>
      </c>
      <c r="D464" s="50">
        <v>1185</v>
      </c>
      <c r="E464" s="50">
        <v>8295</v>
      </c>
      <c r="F464" s="50">
        <v>7</v>
      </c>
    </row>
    <row r="465" spans="1:6" x14ac:dyDescent="0.3">
      <c r="A465" s="52" t="s">
        <v>190</v>
      </c>
      <c r="B465" s="15" t="s">
        <v>61</v>
      </c>
      <c r="C465" s="55" t="s">
        <v>198</v>
      </c>
      <c r="D465" s="50">
        <v>812</v>
      </c>
      <c r="E465" s="50">
        <v>5684</v>
      </c>
      <c r="F465" s="50">
        <v>7</v>
      </c>
    </row>
    <row r="466" spans="1:6" x14ac:dyDescent="0.3">
      <c r="A466" s="52" t="s">
        <v>190</v>
      </c>
      <c r="B466" s="15" t="s">
        <v>93</v>
      </c>
      <c r="C466" s="55" t="s">
        <v>198</v>
      </c>
      <c r="D466" s="50">
        <v>179</v>
      </c>
      <c r="E466" s="50">
        <v>1253</v>
      </c>
      <c r="F466" s="50">
        <v>7</v>
      </c>
    </row>
    <row r="467" spans="1:6" x14ac:dyDescent="0.3">
      <c r="A467" s="52" t="s">
        <v>190</v>
      </c>
      <c r="B467" s="15" t="s">
        <v>132</v>
      </c>
      <c r="C467" s="55" t="s">
        <v>198</v>
      </c>
      <c r="D467" s="50">
        <v>661</v>
      </c>
      <c r="E467" s="50">
        <v>4627</v>
      </c>
      <c r="F467" s="50">
        <v>7</v>
      </c>
    </row>
    <row r="468" spans="1:6" x14ac:dyDescent="0.3">
      <c r="A468" s="52" t="s">
        <v>190</v>
      </c>
      <c r="B468" s="15" t="s">
        <v>142</v>
      </c>
      <c r="C468" s="55" t="s">
        <v>198</v>
      </c>
      <c r="D468" s="50">
        <v>2274</v>
      </c>
      <c r="E468" s="50">
        <v>15918</v>
      </c>
      <c r="F468" s="50">
        <v>7</v>
      </c>
    </row>
    <row r="469" spans="1:6" x14ac:dyDescent="0.3">
      <c r="A469" s="52" t="s">
        <v>191</v>
      </c>
      <c r="B469" s="15" t="s">
        <v>136</v>
      </c>
      <c r="C469" s="55" t="s">
        <v>198</v>
      </c>
      <c r="D469" s="50">
        <v>800</v>
      </c>
      <c r="E469" s="50">
        <v>4800</v>
      </c>
      <c r="F469" s="50">
        <v>6</v>
      </c>
    </row>
    <row r="470" spans="1:6" x14ac:dyDescent="0.3">
      <c r="A470" s="52" t="s">
        <v>191</v>
      </c>
      <c r="B470" s="15" t="s">
        <v>158</v>
      </c>
      <c r="C470" s="55" t="s">
        <v>198</v>
      </c>
      <c r="D470" s="50">
        <v>500</v>
      </c>
      <c r="E470" s="50">
        <v>3000</v>
      </c>
      <c r="F470" s="50">
        <v>6</v>
      </c>
    </row>
    <row r="471" spans="1:6" x14ac:dyDescent="0.3">
      <c r="A471" s="52" t="s">
        <v>191</v>
      </c>
      <c r="B471" s="15" t="s">
        <v>278</v>
      </c>
      <c r="C471" s="55" t="s">
        <v>191</v>
      </c>
      <c r="D471" s="50">
        <v>10000</v>
      </c>
      <c r="E471" s="50">
        <v>69000</v>
      </c>
      <c r="F471" s="50">
        <v>6.9</v>
      </c>
    </row>
    <row r="472" spans="1:6" x14ac:dyDescent="0.3">
      <c r="A472" s="52" t="s">
        <v>191</v>
      </c>
      <c r="B472" s="15" t="s">
        <v>160</v>
      </c>
      <c r="C472" s="55" t="s">
        <v>198</v>
      </c>
      <c r="D472" s="50">
        <v>916.66666666666663</v>
      </c>
      <c r="E472" s="50">
        <v>5500</v>
      </c>
      <c r="F472" s="50">
        <v>6</v>
      </c>
    </row>
    <row r="473" spans="1:6" x14ac:dyDescent="0.3">
      <c r="A473" s="52" t="s">
        <v>192</v>
      </c>
      <c r="B473" s="15" t="s">
        <v>279</v>
      </c>
      <c r="C473" s="55" t="s">
        <v>185</v>
      </c>
      <c r="D473" s="50">
        <v>1</v>
      </c>
      <c r="E473" s="50">
        <v>5</v>
      </c>
      <c r="F473" s="50">
        <v>5</v>
      </c>
    </row>
    <row r="474" spans="1:6" x14ac:dyDescent="0.3">
      <c r="A474" s="52" t="s">
        <v>192</v>
      </c>
      <c r="B474" s="15" t="s">
        <v>279</v>
      </c>
      <c r="C474" s="55" t="s">
        <v>191</v>
      </c>
      <c r="D474" s="50">
        <v>1</v>
      </c>
      <c r="E474" s="50">
        <v>5</v>
      </c>
      <c r="F474" s="50">
        <v>5</v>
      </c>
    </row>
    <row r="475" spans="1:6" x14ac:dyDescent="0.3">
      <c r="A475" s="52" t="s">
        <v>192</v>
      </c>
      <c r="B475" s="15" t="s">
        <v>280</v>
      </c>
      <c r="C475" s="55" t="s">
        <v>184</v>
      </c>
      <c r="D475" s="50">
        <v>2</v>
      </c>
      <c r="E475" s="50">
        <v>7</v>
      </c>
      <c r="F475" s="50">
        <v>3.5</v>
      </c>
    </row>
    <row r="476" spans="1:6" x14ac:dyDescent="0.3">
      <c r="A476" s="52" t="s">
        <v>192</v>
      </c>
      <c r="B476" s="15" t="s">
        <v>280</v>
      </c>
      <c r="C476" s="55" t="s">
        <v>185</v>
      </c>
      <c r="D476" s="50">
        <v>93</v>
      </c>
      <c r="E476" s="50">
        <v>514</v>
      </c>
      <c r="F476" s="50">
        <v>5.3572333188594587</v>
      </c>
    </row>
    <row r="477" spans="1:6" x14ac:dyDescent="0.3">
      <c r="A477" s="52" t="s">
        <v>192</v>
      </c>
      <c r="B477" s="15" t="s">
        <v>280</v>
      </c>
      <c r="C477" s="55" t="s">
        <v>0</v>
      </c>
      <c r="D477" s="50">
        <v>2</v>
      </c>
      <c r="E477" s="50">
        <v>13</v>
      </c>
      <c r="F477" s="50">
        <v>6.5</v>
      </c>
    </row>
    <row r="478" spans="1:6" x14ac:dyDescent="0.3">
      <c r="A478" s="52" t="s">
        <v>192</v>
      </c>
      <c r="B478" s="15" t="s">
        <v>280</v>
      </c>
      <c r="C478" s="55" t="s">
        <v>1</v>
      </c>
      <c r="D478" s="50">
        <v>2</v>
      </c>
      <c r="E478" s="50">
        <v>13</v>
      </c>
      <c r="F478" s="50">
        <v>6.5</v>
      </c>
    </row>
    <row r="479" spans="1:6" x14ac:dyDescent="0.3">
      <c r="A479" s="52" t="s">
        <v>192</v>
      </c>
      <c r="B479" s="15" t="s">
        <v>280</v>
      </c>
      <c r="C479" s="55" t="s">
        <v>2</v>
      </c>
      <c r="D479" s="50">
        <v>3</v>
      </c>
      <c r="E479" s="50">
        <v>5</v>
      </c>
      <c r="F479" s="50">
        <v>1.6666666666666667</v>
      </c>
    </row>
    <row r="480" spans="1:6" x14ac:dyDescent="0.3">
      <c r="A480" s="52" t="s">
        <v>192</v>
      </c>
      <c r="B480" s="15" t="s">
        <v>280</v>
      </c>
      <c r="C480" s="55" t="s">
        <v>191</v>
      </c>
      <c r="D480" s="50">
        <v>3</v>
      </c>
      <c r="E480" s="50">
        <v>17</v>
      </c>
      <c r="F480" s="50">
        <v>5.666666666666667</v>
      </c>
    </row>
    <row r="481" spans="1:6" x14ac:dyDescent="0.3">
      <c r="A481" s="52" t="s">
        <v>192</v>
      </c>
      <c r="B481" s="15" t="s">
        <v>280</v>
      </c>
      <c r="C481" s="55" t="s">
        <v>192</v>
      </c>
      <c r="D481" s="50">
        <v>3</v>
      </c>
      <c r="E481" s="50">
        <v>12</v>
      </c>
      <c r="F481" s="50">
        <v>4</v>
      </c>
    </row>
    <row r="482" spans="1:6" x14ac:dyDescent="0.3">
      <c r="A482" s="52" t="s">
        <v>192</v>
      </c>
      <c r="B482" s="15" t="s">
        <v>280</v>
      </c>
      <c r="C482" s="55" t="s">
        <v>194</v>
      </c>
      <c r="D482" s="50">
        <v>2</v>
      </c>
      <c r="E482" s="50">
        <v>12</v>
      </c>
      <c r="F482" s="50">
        <v>6</v>
      </c>
    </row>
    <row r="483" spans="1:6" x14ac:dyDescent="0.3">
      <c r="A483" s="52" t="s">
        <v>192</v>
      </c>
      <c r="B483" s="15" t="s">
        <v>87</v>
      </c>
      <c r="C483" s="55" t="s">
        <v>181</v>
      </c>
      <c r="D483" s="50">
        <v>2</v>
      </c>
      <c r="E483" s="50">
        <v>11</v>
      </c>
      <c r="F483" s="50">
        <v>5.5</v>
      </c>
    </row>
    <row r="484" spans="1:6" x14ac:dyDescent="0.3">
      <c r="A484" s="52" t="s">
        <v>192</v>
      </c>
      <c r="B484" s="15" t="s">
        <v>87</v>
      </c>
      <c r="C484" s="55" t="s">
        <v>185</v>
      </c>
      <c r="D484" s="50">
        <v>1161</v>
      </c>
      <c r="E484" s="50">
        <v>4262</v>
      </c>
      <c r="F484" s="50">
        <v>5.3988925199709517</v>
      </c>
    </row>
    <row r="485" spans="1:6" x14ac:dyDescent="0.3">
      <c r="A485" s="52" t="s">
        <v>192</v>
      </c>
      <c r="B485" s="15" t="s">
        <v>87</v>
      </c>
      <c r="C485" s="55" t="s">
        <v>0</v>
      </c>
      <c r="D485" s="50">
        <v>2</v>
      </c>
      <c r="E485" s="50">
        <v>9</v>
      </c>
      <c r="F485" s="50">
        <v>4.5</v>
      </c>
    </row>
    <row r="486" spans="1:6" x14ac:dyDescent="0.3">
      <c r="A486" s="52" t="s">
        <v>192</v>
      </c>
      <c r="B486" s="15" t="s">
        <v>87</v>
      </c>
      <c r="C486" s="55" t="s">
        <v>189</v>
      </c>
      <c r="D486" s="50">
        <v>3</v>
      </c>
      <c r="E486" s="50">
        <v>11</v>
      </c>
      <c r="F486" s="50">
        <v>3.6666666666666665</v>
      </c>
    </row>
    <row r="487" spans="1:6" x14ac:dyDescent="0.3">
      <c r="A487" s="52" t="s">
        <v>192</v>
      </c>
      <c r="B487" s="15" t="s">
        <v>87</v>
      </c>
      <c r="C487" s="55" t="s">
        <v>191</v>
      </c>
      <c r="D487" s="50">
        <v>21</v>
      </c>
      <c r="E487" s="50">
        <v>181</v>
      </c>
      <c r="F487" s="50">
        <v>8.328846153846154</v>
      </c>
    </row>
    <row r="488" spans="1:6" x14ac:dyDescent="0.3">
      <c r="A488" s="52" t="s">
        <v>192</v>
      </c>
      <c r="B488" s="15" t="s">
        <v>87</v>
      </c>
      <c r="C488" s="55" t="s">
        <v>192</v>
      </c>
      <c r="D488" s="50">
        <v>5</v>
      </c>
      <c r="E488" s="50">
        <v>37</v>
      </c>
      <c r="F488" s="50">
        <v>6.5</v>
      </c>
    </row>
    <row r="489" spans="1:6" x14ac:dyDescent="0.3">
      <c r="A489" s="52" t="s">
        <v>192</v>
      </c>
      <c r="B489" s="15" t="s">
        <v>87</v>
      </c>
      <c r="C489" s="55" t="s">
        <v>194</v>
      </c>
      <c r="D489" s="50">
        <v>2</v>
      </c>
      <c r="E489" s="50">
        <v>12</v>
      </c>
      <c r="F489" s="50">
        <v>6</v>
      </c>
    </row>
    <row r="490" spans="1:6" x14ac:dyDescent="0.3">
      <c r="A490" s="52" t="s">
        <v>192</v>
      </c>
      <c r="B490" s="15" t="s">
        <v>281</v>
      </c>
      <c r="C490" s="55" t="s">
        <v>185</v>
      </c>
      <c r="D490" s="50">
        <v>1</v>
      </c>
      <c r="E490" s="50">
        <v>4</v>
      </c>
      <c r="F490" s="50">
        <v>4</v>
      </c>
    </row>
    <row r="491" spans="1:6" x14ac:dyDescent="0.3">
      <c r="A491" s="52" t="s">
        <v>192</v>
      </c>
      <c r="B491" s="15" t="s">
        <v>281</v>
      </c>
      <c r="C491" s="55" t="s">
        <v>191</v>
      </c>
      <c r="D491" s="50">
        <v>1</v>
      </c>
      <c r="E491" s="50">
        <v>5</v>
      </c>
      <c r="F491" s="50">
        <v>5</v>
      </c>
    </row>
    <row r="492" spans="1:6" x14ac:dyDescent="0.3">
      <c r="A492" s="52" t="s">
        <v>192</v>
      </c>
      <c r="B492" s="15" t="s">
        <v>281</v>
      </c>
      <c r="C492" s="55" t="s">
        <v>192</v>
      </c>
      <c r="D492" s="50">
        <v>3</v>
      </c>
      <c r="E492" s="50">
        <v>25</v>
      </c>
      <c r="F492" s="50">
        <v>8.3333333333333339</v>
      </c>
    </row>
    <row r="493" spans="1:6" x14ac:dyDescent="0.3">
      <c r="A493" s="52" t="s">
        <v>192</v>
      </c>
      <c r="B493" s="15" t="s">
        <v>282</v>
      </c>
      <c r="C493" s="55" t="s">
        <v>177</v>
      </c>
      <c r="D493" s="50">
        <v>1</v>
      </c>
      <c r="E493" s="50">
        <v>7</v>
      </c>
      <c r="F493" s="50">
        <v>7</v>
      </c>
    </row>
    <row r="494" spans="1:6" x14ac:dyDescent="0.3">
      <c r="A494" s="52" t="s">
        <v>192</v>
      </c>
      <c r="B494" s="15" t="s">
        <v>282</v>
      </c>
      <c r="C494" s="55" t="s">
        <v>183</v>
      </c>
      <c r="D494" s="50">
        <v>1</v>
      </c>
      <c r="E494" s="50">
        <v>9</v>
      </c>
      <c r="F494" s="50">
        <v>9</v>
      </c>
    </row>
    <row r="495" spans="1:6" x14ac:dyDescent="0.3">
      <c r="A495" s="52" t="s">
        <v>192</v>
      </c>
      <c r="B495" s="15" t="s">
        <v>282</v>
      </c>
      <c r="C495" s="55" t="s">
        <v>185</v>
      </c>
      <c r="D495" s="50">
        <v>314</v>
      </c>
      <c r="E495" s="50">
        <v>1813</v>
      </c>
      <c r="F495" s="50">
        <v>6.7373887760278954</v>
      </c>
    </row>
    <row r="496" spans="1:6" x14ac:dyDescent="0.3">
      <c r="A496" s="52" t="s">
        <v>192</v>
      </c>
      <c r="B496" s="15" t="s">
        <v>282</v>
      </c>
      <c r="C496" s="55" t="s">
        <v>0</v>
      </c>
      <c r="D496" s="50">
        <v>16</v>
      </c>
      <c r="E496" s="50">
        <v>126</v>
      </c>
      <c r="F496" s="50">
        <v>6.8076923076923075</v>
      </c>
    </row>
    <row r="497" spans="1:6" x14ac:dyDescent="0.3">
      <c r="A497" s="52" t="s">
        <v>192</v>
      </c>
      <c r="B497" s="15" t="s">
        <v>282</v>
      </c>
      <c r="C497" s="55" t="s">
        <v>1</v>
      </c>
      <c r="D497" s="50">
        <v>12</v>
      </c>
      <c r="E497" s="50">
        <v>72</v>
      </c>
      <c r="F497" s="50">
        <v>5.8</v>
      </c>
    </row>
    <row r="498" spans="1:6" x14ac:dyDescent="0.3">
      <c r="A498" s="52" t="s">
        <v>192</v>
      </c>
      <c r="B498" s="15" t="s">
        <v>282</v>
      </c>
      <c r="C498" s="55" t="s">
        <v>189</v>
      </c>
      <c r="D498" s="50">
        <v>5</v>
      </c>
      <c r="E498" s="50">
        <v>32</v>
      </c>
      <c r="F498" s="50">
        <v>6.4</v>
      </c>
    </row>
    <row r="499" spans="1:6" x14ac:dyDescent="0.3">
      <c r="A499" s="52" t="s">
        <v>192</v>
      </c>
      <c r="B499" s="15" t="s">
        <v>282</v>
      </c>
      <c r="C499" s="55" t="s">
        <v>191</v>
      </c>
      <c r="D499" s="50">
        <v>185</v>
      </c>
      <c r="E499" s="50">
        <v>1210</v>
      </c>
      <c r="F499" s="50">
        <v>6.334533453345335</v>
      </c>
    </row>
    <row r="500" spans="1:6" x14ac:dyDescent="0.3">
      <c r="A500" s="52" t="s">
        <v>192</v>
      </c>
      <c r="B500" s="15" t="s">
        <v>282</v>
      </c>
      <c r="C500" s="55" t="s">
        <v>192</v>
      </c>
      <c r="D500" s="50">
        <v>13</v>
      </c>
      <c r="E500" s="50">
        <v>73</v>
      </c>
      <c r="F500" s="50">
        <v>6.208333333333333</v>
      </c>
    </row>
    <row r="501" spans="1:6" x14ac:dyDescent="0.3">
      <c r="A501" s="52" t="s">
        <v>192</v>
      </c>
      <c r="B501" s="15" t="s">
        <v>282</v>
      </c>
      <c r="C501" s="55" t="s">
        <v>194</v>
      </c>
      <c r="D501" s="50">
        <v>4</v>
      </c>
      <c r="E501" s="50">
        <v>21</v>
      </c>
      <c r="F501" s="50">
        <v>5</v>
      </c>
    </row>
    <row r="502" spans="1:6" x14ac:dyDescent="0.3">
      <c r="A502" s="52" t="s">
        <v>192</v>
      </c>
      <c r="B502" s="15" t="s">
        <v>283</v>
      </c>
      <c r="C502" s="55" t="s">
        <v>185</v>
      </c>
      <c r="D502" s="50">
        <v>4</v>
      </c>
      <c r="E502" s="50">
        <v>19</v>
      </c>
      <c r="F502" s="50">
        <v>4.75</v>
      </c>
    </row>
    <row r="503" spans="1:6" x14ac:dyDescent="0.3">
      <c r="A503" s="52" t="s">
        <v>192</v>
      </c>
      <c r="B503" s="15" t="s">
        <v>159</v>
      </c>
      <c r="C503" s="55" t="s">
        <v>185</v>
      </c>
      <c r="D503" s="50">
        <v>1</v>
      </c>
      <c r="E503" s="50">
        <v>6</v>
      </c>
      <c r="F503" s="50">
        <v>6</v>
      </c>
    </row>
    <row r="504" spans="1:6" x14ac:dyDescent="0.3">
      <c r="A504" s="52" t="s">
        <v>192</v>
      </c>
      <c r="B504" s="15" t="s">
        <v>159</v>
      </c>
      <c r="C504" s="55" t="s">
        <v>191</v>
      </c>
      <c r="D504" s="50">
        <v>2</v>
      </c>
      <c r="E504" s="50">
        <v>12</v>
      </c>
      <c r="F504" s="50">
        <v>6</v>
      </c>
    </row>
    <row r="505" spans="1:6" x14ac:dyDescent="0.3">
      <c r="A505" s="52" t="s">
        <v>193</v>
      </c>
      <c r="B505" s="15" t="s">
        <v>284</v>
      </c>
      <c r="C505" s="55" t="s">
        <v>177</v>
      </c>
      <c r="D505" s="50">
        <v>17</v>
      </c>
      <c r="E505" s="50">
        <v>117</v>
      </c>
      <c r="F505" s="50">
        <v>6.882352941176471</v>
      </c>
    </row>
    <row r="506" spans="1:6" x14ac:dyDescent="0.3">
      <c r="A506" s="52" t="s">
        <v>193</v>
      </c>
      <c r="B506" s="15" t="s">
        <v>43</v>
      </c>
      <c r="C506" s="55" t="s">
        <v>187</v>
      </c>
      <c r="D506" s="50">
        <v>18</v>
      </c>
      <c r="E506" s="50">
        <v>107</v>
      </c>
      <c r="F506" s="50">
        <v>5.9444444444444446</v>
      </c>
    </row>
    <row r="507" spans="1:6" x14ac:dyDescent="0.3">
      <c r="A507" s="52" t="s">
        <v>193</v>
      </c>
      <c r="B507" s="15" t="s">
        <v>43</v>
      </c>
      <c r="C507" s="55" t="s">
        <v>193</v>
      </c>
      <c r="D507" s="50">
        <v>6</v>
      </c>
      <c r="E507" s="50">
        <v>33</v>
      </c>
      <c r="F507" s="50">
        <v>5.5</v>
      </c>
    </row>
    <row r="508" spans="1:6" x14ac:dyDescent="0.3">
      <c r="A508" s="52" t="s">
        <v>193</v>
      </c>
      <c r="B508" s="15" t="s">
        <v>53</v>
      </c>
      <c r="C508" s="55" t="s">
        <v>178</v>
      </c>
      <c r="D508" s="50">
        <v>52</v>
      </c>
      <c r="E508" s="50">
        <v>168</v>
      </c>
      <c r="F508" s="50">
        <v>3.2307692307692308</v>
      </c>
    </row>
    <row r="509" spans="1:6" x14ac:dyDescent="0.3">
      <c r="A509" s="52" t="s">
        <v>193</v>
      </c>
      <c r="B509" s="15" t="s">
        <v>53</v>
      </c>
      <c r="C509" s="55" t="s">
        <v>187</v>
      </c>
      <c r="D509" s="50">
        <v>11</v>
      </c>
      <c r="E509" s="50">
        <v>18</v>
      </c>
      <c r="F509" s="50">
        <v>1.6363636363636365</v>
      </c>
    </row>
    <row r="510" spans="1:6" x14ac:dyDescent="0.3">
      <c r="A510" s="52" t="s">
        <v>193</v>
      </c>
      <c r="B510" s="15" t="s">
        <v>53</v>
      </c>
      <c r="C510" s="55" t="s">
        <v>193</v>
      </c>
      <c r="D510" s="50">
        <v>342</v>
      </c>
      <c r="E510" s="50">
        <v>1623</v>
      </c>
      <c r="F510" s="50">
        <v>3.5125739644970415</v>
      </c>
    </row>
    <row r="511" spans="1:6" x14ac:dyDescent="0.3">
      <c r="A511" s="52" t="s">
        <v>193</v>
      </c>
      <c r="B511" s="15" t="s">
        <v>56</v>
      </c>
      <c r="C511" s="55" t="s">
        <v>193</v>
      </c>
      <c r="D511" s="50">
        <v>80</v>
      </c>
      <c r="E511" s="50">
        <v>345</v>
      </c>
      <c r="F511" s="50">
        <v>4.3125</v>
      </c>
    </row>
    <row r="512" spans="1:6" x14ac:dyDescent="0.3">
      <c r="A512" s="52" t="s">
        <v>193</v>
      </c>
      <c r="B512" s="15" t="s">
        <v>60</v>
      </c>
      <c r="C512" s="55" t="s">
        <v>177</v>
      </c>
      <c r="D512" s="50">
        <v>6</v>
      </c>
      <c r="E512" s="50">
        <v>41</v>
      </c>
      <c r="F512" s="50">
        <v>6.833333333333333</v>
      </c>
    </row>
    <row r="513" spans="1:6" x14ac:dyDescent="0.3">
      <c r="A513" s="52" t="s">
        <v>193</v>
      </c>
      <c r="B513" s="15" t="s">
        <v>60</v>
      </c>
      <c r="C513" s="55" t="s">
        <v>178</v>
      </c>
      <c r="D513" s="50">
        <v>74</v>
      </c>
      <c r="E513" s="50">
        <v>555</v>
      </c>
      <c r="F513" s="50">
        <v>7.5</v>
      </c>
    </row>
    <row r="514" spans="1:6" x14ac:dyDescent="0.3">
      <c r="A514" s="52" t="s">
        <v>193</v>
      </c>
      <c r="B514" s="15" t="s">
        <v>60</v>
      </c>
      <c r="C514" s="55" t="s">
        <v>187</v>
      </c>
      <c r="D514" s="50">
        <v>5</v>
      </c>
      <c r="E514" s="50">
        <v>40</v>
      </c>
      <c r="F514" s="50">
        <v>8</v>
      </c>
    </row>
    <row r="515" spans="1:6" x14ac:dyDescent="0.3">
      <c r="A515" s="52" t="s">
        <v>193</v>
      </c>
      <c r="B515" s="15" t="s">
        <v>60</v>
      </c>
      <c r="C515" s="55" t="s">
        <v>193</v>
      </c>
      <c r="D515" s="50">
        <v>3502</v>
      </c>
      <c r="E515" s="50">
        <v>14878</v>
      </c>
      <c r="F515" s="50">
        <v>5.4403973509933774</v>
      </c>
    </row>
    <row r="516" spans="1:6" x14ac:dyDescent="0.3">
      <c r="A516" s="52" t="s">
        <v>193</v>
      </c>
      <c r="B516" s="15" t="s">
        <v>77</v>
      </c>
      <c r="C516" s="55" t="s">
        <v>179</v>
      </c>
      <c r="D516" s="50">
        <v>40</v>
      </c>
      <c r="E516" s="50">
        <v>329</v>
      </c>
      <c r="F516" s="50">
        <v>8.2249999999999996</v>
      </c>
    </row>
    <row r="517" spans="1:6" x14ac:dyDescent="0.3">
      <c r="A517" s="52" t="s">
        <v>193</v>
      </c>
      <c r="B517" s="15" t="s">
        <v>77</v>
      </c>
      <c r="C517" s="55" t="s">
        <v>193</v>
      </c>
      <c r="D517" s="50">
        <v>459</v>
      </c>
      <c r="E517" s="50">
        <v>2861</v>
      </c>
      <c r="F517" s="50">
        <v>6.2331154684095864</v>
      </c>
    </row>
    <row r="518" spans="1:6" x14ac:dyDescent="0.3">
      <c r="A518" s="52" t="s">
        <v>193</v>
      </c>
      <c r="B518" s="15" t="s">
        <v>91</v>
      </c>
      <c r="C518" s="55" t="s">
        <v>178</v>
      </c>
      <c r="D518" s="50">
        <v>21</v>
      </c>
      <c r="E518" s="50">
        <v>127</v>
      </c>
      <c r="F518" s="50">
        <v>6.0476190476190474</v>
      </c>
    </row>
    <row r="519" spans="1:6" x14ac:dyDescent="0.3">
      <c r="A519" s="52" t="s">
        <v>193</v>
      </c>
      <c r="B519" s="15" t="s">
        <v>91</v>
      </c>
      <c r="C519" s="55" t="s">
        <v>193</v>
      </c>
      <c r="D519" s="50">
        <v>65</v>
      </c>
      <c r="E519" s="50">
        <v>390</v>
      </c>
      <c r="F519" s="50">
        <v>6</v>
      </c>
    </row>
    <row r="520" spans="1:6" x14ac:dyDescent="0.3">
      <c r="A520" s="52" t="s">
        <v>193</v>
      </c>
      <c r="B520" s="15" t="s">
        <v>285</v>
      </c>
      <c r="C520" s="55" t="s">
        <v>178</v>
      </c>
      <c r="D520" s="50">
        <v>2</v>
      </c>
      <c r="E520" s="50">
        <v>13</v>
      </c>
      <c r="F520" s="50">
        <v>6.5</v>
      </c>
    </row>
    <row r="521" spans="1:6" x14ac:dyDescent="0.3">
      <c r="A521" s="52" t="s">
        <v>193</v>
      </c>
      <c r="B521" s="15" t="s">
        <v>105</v>
      </c>
      <c r="C521" s="55" t="s">
        <v>178</v>
      </c>
      <c r="D521" s="50">
        <v>472</v>
      </c>
      <c r="E521" s="50">
        <v>2999</v>
      </c>
      <c r="F521" s="50">
        <v>6.3538135593220337</v>
      </c>
    </row>
    <row r="522" spans="1:6" x14ac:dyDescent="0.3">
      <c r="A522" s="52" t="s">
        <v>193</v>
      </c>
      <c r="B522" s="15" t="s">
        <v>105</v>
      </c>
      <c r="C522" s="55" t="s">
        <v>193</v>
      </c>
      <c r="D522" s="50">
        <v>250</v>
      </c>
      <c r="E522" s="50">
        <v>1750</v>
      </c>
      <c r="F522" s="50">
        <v>7</v>
      </c>
    </row>
    <row r="523" spans="1:6" x14ac:dyDescent="0.3">
      <c r="A523" s="52" t="s">
        <v>193</v>
      </c>
      <c r="B523" s="15" t="s">
        <v>109</v>
      </c>
      <c r="C523" s="55" t="s">
        <v>178</v>
      </c>
      <c r="D523" s="50">
        <v>20</v>
      </c>
      <c r="E523" s="50">
        <v>95</v>
      </c>
      <c r="F523" s="50">
        <v>4.75</v>
      </c>
    </row>
    <row r="524" spans="1:6" x14ac:dyDescent="0.3">
      <c r="A524" s="52" t="s">
        <v>193</v>
      </c>
      <c r="B524" s="15" t="s">
        <v>109</v>
      </c>
      <c r="C524" s="55" t="s">
        <v>193</v>
      </c>
      <c r="D524" s="50">
        <v>314</v>
      </c>
      <c r="E524" s="50">
        <v>1594</v>
      </c>
      <c r="F524" s="50">
        <v>5.3683497536945817</v>
      </c>
    </row>
    <row r="525" spans="1:6" x14ac:dyDescent="0.3">
      <c r="A525" s="52" t="s">
        <v>193</v>
      </c>
      <c r="B525" s="15" t="s">
        <v>122</v>
      </c>
      <c r="C525" s="55" t="s">
        <v>187</v>
      </c>
      <c r="D525" s="50">
        <v>456</v>
      </c>
      <c r="E525" s="50">
        <v>2994</v>
      </c>
      <c r="F525" s="50">
        <v>6.5657894736842106</v>
      </c>
    </row>
    <row r="526" spans="1:6" x14ac:dyDescent="0.3">
      <c r="A526" s="52" t="s">
        <v>193</v>
      </c>
      <c r="B526" s="15" t="s">
        <v>122</v>
      </c>
      <c r="C526" s="55" t="s">
        <v>193</v>
      </c>
      <c r="D526" s="50">
        <v>363</v>
      </c>
      <c r="E526" s="50">
        <v>2130</v>
      </c>
      <c r="F526" s="50">
        <v>6.0267241379310352</v>
      </c>
    </row>
    <row r="527" spans="1:6" x14ac:dyDescent="0.3">
      <c r="A527" s="52" t="s">
        <v>193</v>
      </c>
      <c r="B527" s="15" t="s">
        <v>141</v>
      </c>
      <c r="C527" s="55" t="s">
        <v>193</v>
      </c>
      <c r="D527" s="50">
        <v>46</v>
      </c>
      <c r="E527" s="50">
        <v>277</v>
      </c>
      <c r="F527" s="50">
        <v>6.0217391304347823</v>
      </c>
    </row>
    <row r="528" spans="1:6" x14ac:dyDescent="0.3">
      <c r="A528" s="52" t="s">
        <v>193</v>
      </c>
      <c r="B528" s="15" t="s">
        <v>286</v>
      </c>
      <c r="C528" s="55" t="s">
        <v>178</v>
      </c>
      <c r="D528" s="50">
        <v>33</v>
      </c>
      <c r="E528" s="50">
        <v>227</v>
      </c>
      <c r="F528" s="50">
        <v>6.8787878787878789</v>
      </c>
    </row>
    <row r="529" spans="1:6" x14ac:dyDescent="0.3">
      <c r="A529" s="52" t="s">
        <v>193</v>
      </c>
      <c r="B529" s="15" t="s">
        <v>144</v>
      </c>
      <c r="C529" s="55" t="s">
        <v>178</v>
      </c>
      <c r="D529" s="50">
        <v>12</v>
      </c>
      <c r="E529" s="50">
        <v>108</v>
      </c>
      <c r="F529" s="50">
        <v>9</v>
      </c>
    </row>
    <row r="530" spans="1:6" x14ac:dyDescent="0.3">
      <c r="A530" s="52" t="s">
        <v>193</v>
      </c>
      <c r="B530" s="15" t="s">
        <v>144</v>
      </c>
      <c r="C530" s="55" t="s">
        <v>193</v>
      </c>
      <c r="D530" s="50">
        <v>115</v>
      </c>
      <c r="E530" s="50">
        <v>555</v>
      </c>
      <c r="F530" s="50">
        <v>4.8260869565217392</v>
      </c>
    </row>
    <row r="531" spans="1:6" x14ac:dyDescent="0.3">
      <c r="A531" s="52" t="s">
        <v>193</v>
      </c>
      <c r="B531" s="15" t="s">
        <v>150</v>
      </c>
      <c r="C531" s="55" t="s">
        <v>193</v>
      </c>
      <c r="D531" s="50">
        <v>224</v>
      </c>
      <c r="E531" s="50">
        <v>1146</v>
      </c>
      <c r="F531" s="50">
        <v>5.1160714285714288</v>
      </c>
    </row>
    <row r="532" spans="1:6" x14ac:dyDescent="0.3">
      <c r="A532" s="52" t="s">
        <v>193</v>
      </c>
      <c r="B532" s="15" t="s">
        <v>157</v>
      </c>
      <c r="C532" s="55" t="s">
        <v>178</v>
      </c>
      <c r="D532" s="50">
        <v>221</v>
      </c>
      <c r="E532" s="50">
        <v>1237</v>
      </c>
      <c r="F532" s="50">
        <v>5.5972850678733028</v>
      </c>
    </row>
    <row r="533" spans="1:6" x14ac:dyDescent="0.3">
      <c r="A533" s="52" t="s">
        <v>193</v>
      </c>
      <c r="B533" s="15" t="s">
        <v>157</v>
      </c>
      <c r="C533" s="55" t="s">
        <v>193</v>
      </c>
      <c r="D533" s="50">
        <v>213</v>
      </c>
      <c r="E533" s="50">
        <v>1170</v>
      </c>
      <c r="F533" s="50">
        <v>5.492957746478873</v>
      </c>
    </row>
    <row r="534" spans="1:6" x14ac:dyDescent="0.3">
      <c r="A534" s="52" t="s">
        <v>193</v>
      </c>
      <c r="B534" s="15" t="s">
        <v>287</v>
      </c>
      <c r="C534" s="55" t="s">
        <v>188</v>
      </c>
      <c r="D534" s="50">
        <v>4</v>
      </c>
      <c r="E534" s="50">
        <v>44</v>
      </c>
      <c r="F534" s="50">
        <v>11</v>
      </c>
    </row>
    <row r="535" spans="1:6" x14ac:dyDescent="0.3">
      <c r="A535" s="52" t="s">
        <v>194</v>
      </c>
      <c r="B535" s="15" t="s">
        <v>288</v>
      </c>
      <c r="C535" s="55" t="s">
        <v>194</v>
      </c>
      <c r="D535" s="50">
        <v>4120</v>
      </c>
      <c r="E535" s="50">
        <v>28840</v>
      </c>
      <c r="F535" s="50">
        <v>7</v>
      </c>
    </row>
    <row r="536" spans="1:6" x14ac:dyDescent="0.3">
      <c r="A536" s="52" t="s">
        <v>194</v>
      </c>
      <c r="B536" s="15" t="s">
        <v>289</v>
      </c>
      <c r="C536" s="55" t="s">
        <v>194</v>
      </c>
      <c r="D536" s="50">
        <v>2031</v>
      </c>
      <c r="E536" s="50">
        <v>14217</v>
      </c>
      <c r="F536" s="50">
        <v>7</v>
      </c>
    </row>
    <row r="537" spans="1:6" x14ac:dyDescent="0.3">
      <c r="A537" s="52" t="s">
        <v>194</v>
      </c>
      <c r="B537" s="15" t="s">
        <v>68</v>
      </c>
      <c r="C537" s="55" t="s">
        <v>194</v>
      </c>
      <c r="D537" s="50">
        <v>5231</v>
      </c>
      <c r="E537" s="50">
        <v>36617</v>
      </c>
      <c r="F537" s="50">
        <v>7</v>
      </c>
    </row>
    <row r="538" spans="1:6" x14ac:dyDescent="0.3">
      <c r="A538" s="52" t="s">
        <v>194</v>
      </c>
      <c r="B538" s="15" t="s">
        <v>74</v>
      </c>
      <c r="C538" s="55" t="s">
        <v>194</v>
      </c>
      <c r="D538" s="50">
        <v>965</v>
      </c>
      <c r="E538" s="50">
        <v>6755</v>
      </c>
      <c r="F538" s="50">
        <v>7</v>
      </c>
    </row>
    <row r="539" spans="1:6" x14ac:dyDescent="0.3">
      <c r="A539" s="52" t="s">
        <v>194</v>
      </c>
      <c r="B539" s="15" t="s">
        <v>102</v>
      </c>
      <c r="C539" s="55" t="s">
        <v>188</v>
      </c>
      <c r="D539" s="50">
        <v>4030</v>
      </c>
      <c r="E539" s="50">
        <v>28210</v>
      </c>
      <c r="F539" s="50">
        <v>7</v>
      </c>
    </row>
    <row r="540" spans="1:6" x14ac:dyDescent="0.3">
      <c r="A540" s="52" t="s">
        <v>194</v>
      </c>
      <c r="B540" s="15" t="s">
        <v>102</v>
      </c>
      <c r="C540" s="55" t="s">
        <v>194</v>
      </c>
      <c r="D540" s="50">
        <v>90</v>
      </c>
      <c r="E540" s="50">
        <v>630</v>
      </c>
      <c r="F540" s="50">
        <v>7</v>
      </c>
    </row>
    <row r="541" spans="1:6" x14ac:dyDescent="0.3">
      <c r="A541" s="52" t="s">
        <v>194</v>
      </c>
      <c r="B541" s="15" t="s">
        <v>110</v>
      </c>
      <c r="C541" s="55" t="s">
        <v>177</v>
      </c>
      <c r="D541" s="50">
        <v>34</v>
      </c>
      <c r="E541" s="50">
        <v>155</v>
      </c>
      <c r="F541" s="50">
        <v>4.5588235294117645</v>
      </c>
    </row>
    <row r="542" spans="1:6" x14ac:dyDescent="0.3">
      <c r="A542" s="52" t="s">
        <v>194</v>
      </c>
      <c r="B542" s="15" t="s">
        <v>110</v>
      </c>
      <c r="C542" s="55" t="s">
        <v>178</v>
      </c>
      <c r="D542" s="50">
        <v>688</v>
      </c>
      <c r="E542" s="50">
        <v>3093</v>
      </c>
      <c r="F542" s="50">
        <v>4.495639534883721</v>
      </c>
    </row>
    <row r="543" spans="1:6" x14ac:dyDescent="0.3">
      <c r="A543" s="52" t="s">
        <v>194</v>
      </c>
      <c r="B543" s="15" t="s">
        <v>110</v>
      </c>
      <c r="C543" s="55" t="s">
        <v>179</v>
      </c>
      <c r="D543" s="50">
        <v>18</v>
      </c>
      <c r="E543" s="50">
        <v>78</v>
      </c>
      <c r="F543" s="50">
        <v>4.333333333333333</v>
      </c>
    </row>
    <row r="544" spans="1:6" x14ac:dyDescent="0.3">
      <c r="A544" s="52" t="s">
        <v>194</v>
      </c>
      <c r="B544" s="15" t="s">
        <v>110</v>
      </c>
      <c r="C544" s="55" t="s">
        <v>180</v>
      </c>
      <c r="D544" s="50">
        <v>5</v>
      </c>
      <c r="E544" s="50">
        <v>27</v>
      </c>
      <c r="F544" s="50">
        <v>5.4</v>
      </c>
    </row>
    <row r="545" spans="1:6" x14ac:dyDescent="0.3">
      <c r="A545" s="52" t="s">
        <v>194</v>
      </c>
      <c r="B545" s="15" t="s">
        <v>110</v>
      </c>
      <c r="C545" s="55" t="s">
        <v>181</v>
      </c>
      <c r="D545" s="50">
        <v>184</v>
      </c>
      <c r="E545" s="50">
        <v>886</v>
      </c>
      <c r="F545" s="50">
        <v>4.8152173913043477</v>
      </c>
    </row>
    <row r="546" spans="1:6" x14ac:dyDescent="0.3">
      <c r="A546" s="52" t="s">
        <v>194</v>
      </c>
      <c r="B546" s="15" t="s">
        <v>110</v>
      </c>
      <c r="C546" s="55" t="s">
        <v>182</v>
      </c>
      <c r="D546" s="50">
        <v>5</v>
      </c>
      <c r="E546" s="50">
        <v>23</v>
      </c>
      <c r="F546" s="50">
        <v>4.5999999999999996</v>
      </c>
    </row>
    <row r="547" spans="1:6" x14ac:dyDescent="0.3">
      <c r="A547" s="52" t="s">
        <v>194</v>
      </c>
      <c r="B547" s="15" t="s">
        <v>110</v>
      </c>
      <c r="C547" s="55" t="s">
        <v>183</v>
      </c>
      <c r="D547" s="50">
        <v>1</v>
      </c>
      <c r="E547" s="50">
        <v>5</v>
      </c>
      <c r="F547" s="50">
        <v>5</v>
      </c>
    </row>
    <row r="548" spans="1:6" x14ac:dyDescent="0.3">
      <c r="A548" s="52" t="s">
        <v>194</v>
      </c>
      <c r="B548" s="15" t="s">
        <v>110</v>
      </c>
      <c r="C548" s="55" t="s">
        <v>184</v>
      </c>
      <c r="D548" s="50">
        <v>1</v>
      </c>
      <c r="E548" s="50">
        <v>3</v>
      </c>
      <c r="F548" s="50">
        <v>3</v>
      </c>
    </row>
    <row r="549" spans="1:6" x14ac:dyDescent="0.3">
      <c r="A549" s="52" t="s">
        <v>194</v>
      </c>
      <c r="B549" s="15" t="s">
        <v>110</v>
      </c>
      <c r="C549" s="55" t="s">
        <v>185</v>
      </c>
      <c r="D549" s="50">
        <v>753</v>
      </c>
      <c r="E549" s="50">
        <v>3332</v>
      </c>
      <c r="F549" s="50">
        <v>4.4249667994687911</v>
      </c>
    </row>
    <row r="550" spans="1:6" x14ac:dyDescent="0.3">
      <c r="A550" s="52" t="s">
        <v>194</v>
      </c>
      <c r="B550" s="15" t="s">
        <v>110</v>
      </c>
      <c r="C550" s="55" t="s">
        <v>0</v>
      </c>
      <c r="D550" s="50">
        <v>38</v>
      </c>
      <c r="E550" s="50">
        <v>131</v>
      </c>
      <c r="F550" s="50">
        <v>3.4473684210526314</v>
      </c>
    </row>
    <row r="551" spans="1:6" x14ac:dyDescent="0.3">
      <c r="A551" s="52" t="s">
        <v>194</v>
      </c>
      <c r="B551" s="15" t="s">
        <v>110</v>
      </c>
      <c r="C551" s="55" t="s">
        <v>186</v>
      </c>
      <c r="D551" s="50">
        <v>6</v>
      </c>
      <c r="E551" s="50">
        <v>18</v>
      </c>
      <c r="F551" s="50">
        <v>3</v>
      </c>
    </row>
    <row r="552" spans="1:6" x14ac:dyDescent="0.3">
      <c r="A552" s="52" t="s">
        <v>194</v>
      </c>
      <c r="B552" s="15" t="s">
        <v>110</v>
      </c>
      <c r="C552" s="55" t="s">
        <v>187</v>
      </c>
      <c r="D552" s="50">
        <v>11</v>
      </c>
      <c r="E552" s="50">
        <v>43</v>
      </c>
      <c r="F552" s="50">
        <v>3.9090909090909092</v>
      </c>
    </row>
    <row r="553" spans="1:6" x14ac:dyDescent="0.3">
      <c r="A553" s="52" t="s">
        <v>194</v>
      </c>
      <c r="B553" s="15" t="s">
        <v>110</v>
      </c>
      <c r="C553" s="55" t="s">
        <v>1</v>
      </c>
      <c r="D553" s="50">
        <v>13</v>
      </c>
      <c r="E553" s="50">
        <v>62</v>
      </c>
      <c r="F553" s="50">
        <v>4.7692307692307692</v>
      </c>
    </row>
    <row r="554" spans="1:6" x14ac:dyDescent="0.3">
      <c r="A554" s="52" t="s">
        <v>194</v>
      </c>
      <c r="B554" s="15" t="s">
        <v>110</v>
      </c>
      <c r="C554" s="55" t="s">
        <v>2</v>
      </c>
      <c r="D554" s="50">
        <v>15</v>
      </c>
      <c r="E554" s="50">
        <v>71</v>
      </c>
      <c r="F554" s="50">
        <v>4.7333333333333334</v>
      </c>
    </row>
    <row r="555" spans="1:6" x14ac:dyDescent="0.3">
      <c r="A555" s="52" t="s">
        <v>194</v>
      </c>
      <c r="B555" s="15" t="s">
        <v>110</v>
      </c>
      <c r="C555" s="55" t="s">
        <v>188</v>
      </c>
      <c r="D555" s="50">
        <v>99</v>
      </c>
      <c r="E555" s="50">
        <v>542</v>
      </c>
      <c r="F555" s="50">
        <v>5.4747474747474749</v>
      </c>
    </row>
    <row r="556" spans="1:6" x14ac:dyDescent="0.3">
      <c r="A556" s="52" t="s">
        <v>194</v>
      </c>
      <c r="B556" s="15" t="s">
        <v>110</v>
      </c>
      <c r="C556" s="55" t="s">
        <v>189</v>
      </c>
      <c r="D556" s="50">
        <v>11</v>
      </c>
      <c r="E556" s="50">
        <v>49</v>
      </c>
      <c r="F556" s="50">
        <v>4.4545454545454541</v>
      </c>
    </row>
    <row r="557" spans="1:6" x14ac:dyDescent="0.3">
      <c r="A557" s="52" t="s">
        <v>194</v>
      </c>
      <c r="B557" s="15" t="s">
        <v>110</v>
      </c>
      <c r="C557" s="55" t="s">
        <v>191</v>
      </c>
      <c r="D557" s="50">
        <v>13</v>
      </c>
      <c r="E557" s="50">
        <v>63</v>
      </c>
      <c r="F557" s="50">
        <v>4.8461538461538458</v>
      </c>
    </row>
    <row r="558" spans="1:6" x14ac:dyDescent="0.3">
      <c r="A558" s="52" t="s">
        <v>194</v>
      </c>
      <c r="B558" s="15" t="s">
        <v>110</v>
      </c>
      <c r="C558" s="55" t="s">
        <v>192</v>
      </c>
      <c r="D558" s="50">
        <v>38</v>
      </c>
      <c r="E558" s="50">
        <v>164</v>
      </c>
      <c r="F558" s="50">
        <v>4.3157894736842106</v>
      </c>
    </row>
    <row r="559" spans="1:6" x14ac:dyDescent="0.3">
      <c r="A559" s="52" t="s">
        <v>194</v>
      </c>
      <c r="B559" s="15" t="s">
        <v>110</v>
      </c>
      <c r="C559" s="55" t="s">
        <v>193</v>
      </c>
      <c r="D559" s="50">
        <v>3</v>
      </c>
      <c r="E559" s="50">
        <v>7</v>
      </c>
      <c r="F559" s="50">
        <v>2.3333333333333335</v>
      </c>
    </row>
    <row r="560" spans="1:6" x14ac:dyDescent="0.3">
      <c r="A560" s="52" t="s">
        <v>194</v>
      </c>
      <c r="B560" s="15" t="s">
        <v>110</v>
      </c>
      <c r="C560" s="55" t="s">
        <v>194</v>
      </c>
      <c r="D560" s="50">
        <v>2427</v>
      </c>
      <c r="E560" s="50">
        <v>8321</v>
      </c>
      <c r="F560" s="50">
        <v>3.920078748651564</v>
      </c>
    </row>
    <row r="561" spans="1:6" x14ac:dyDescent="0.3">
      <c r="A561" s="52" t="s">
        <v>194</v>
      </c>
      <c r="B561" s="15" t="s">
        <v>290</v>
      </c>
      <c r="C561" s="55" t="s">
        <v>194</v>
      </c>
      <c r="D561" s="50">
        <v>3281</v>
      </c>
      <c r="E561" s="50">
        <v>22967</v>
      </c>
      <c r="F561" s="50">
        <v>7</v>
      </c>
    </row>
    <row r="562" spans="1:6" x14ac:dyDescent="0.3">
      <c r="A562" s="52" t="s">
        <v>194</v>
      </c>
      <c r="B562" s="15" t="s">
        <v>138</v>
      </c>
      <c r="C562" s="55" t="s">
        <v>194</v>
      </c>
      <c r="D562" s="50">
        <v>3920</v>
      </c>
      <c r="E562" s="50">
        <v>27440</v>
      </c>
      <c r="F562" s="50">
        <v>7</v>
      </c>
    </row>
    <row r="563" spans="1:6" x14ac:dyDescent="0.3">
      <c r="A563" s="52" t="s">
        <v>194</v>
      </c>
      <c r="B563" s="15" t="s">
        <v>291</v>
      </c>
      <c r="C563" s="55" t="s">
        <v>194</v>
      </c>
      <c r="D563" s="50">
        <v>2675</v>
      </c>
      <c r="E563" s="50">
        <v>18725</v>
      </c>
      <c r="F563" s="50">
        <v>7</v>
      </c>
    </row>
    <row r="564" spans="1:6" x14ac:dyDescent="0.3">
      <c r="A564" s="52" t="s">
        <v>194</v>
      </c>
      <c r="B564" s="15" t="s">
        <v>292</v>
      </c>
      <c r="C564" s="55" t="s">
        <v>194</v>
      </c>
      <c r="D564" s="50">
        <v>6217</v>
      </c>
      <c r="E564" s="50">
        <v>37994</v>
      </c>
      <c r="F564" s="50">
        <v>6.1299212598425203</v>
      </c>
    </row>
    <row r="565" spans="1:6" x14ac:dyDescent="0.3">
      <c r="A565" s="52" t="s">
        <v>194</v>
      </c>
      <c r="B565" s="15" t="s">
        <v>293</v>
      </c>
      <c r="C565" s="55" t="s">
        <v>194</v>
      </c>
      <c r="D565" s="50">
        <v>4220</v>
      </c>
      <c r="E565" s="50">
        <v>29540</v>
      </c>
      <c r="F565" s="50">
        <v>7</v>
      </c>
    </row>
    <row r="566" spans="1:6" x14ac:dyDescent="0.3">
      <c r="A566" s="52" t="s">
        <v>194</v>
      </c>
      <c r="B566" s="15" t="s">
        <v>294</v>
      </c>
      <c r="C566" s="55" t="s">
        <v>194</v>
      </c>
      <c r="D566" s="50">
        <v>4511</v>
      </c>
      <c r="E566" s="50">
        <v>31577</v>
      </c>
      <c r="F566" s="50">
        <v>7</v>
      </c>
    </row>
    <row r="567" spans="1:6" ht="15" thickBot="1" x14ac:dyDescent="0.35">
      <c r="A567" s="54" t="s">
        <v>3</v>
      </c>
      <c r="B567" s="54"/>
      <c r="C567" s="78"/>
      <c r="D567" s="79">
        <f>SUM(D3:D566)</f>
        <v>372968.49999999994</v>
      </c>
      <c r="E567" s="79">
        <f>SUM(E3:E566)</f>
        <v>2305047.6666666665</v>
      </c>
      <c r="F567" s="79">
        <v>6.0101098737503174</v>
      </c>
    </row>
  </sheetData>
  <autoFilter ref="A2:F567"/>
  <mergeCells count="1">
    <mergeCell ref="A1: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workbookViewId="0">
      <selection activeCell="E2" sqref="E2"/>
    </sheetView>
  </sheetViews>
  <sheetFormatPr defaultRowHeight="14.4" x14ac:dyDescent="0.3"/>
  <cols>
    <col min="1" max="1" width="25.88671875" bestFit="1" customWidth="1"/>
    <col min="2" max="2" width="19.33203125" bestFit="1" customWidth="1"/>
    <col min="3" max="3" width="17.44140625" bestFit="1" customWidth="1"/>
    <col min="4" max="4" width="16.6640625" bestFit="1" customWidth="1"/>
    <col min="7" max="7" width="25.88671875" bestFit="1" customWidth="1"/>
    <col min="8" max="8" width="19.33203125" bestFit="1" customWidth="1"/>
    <col min="9" max="9" width="17.44140625" style="24" bestFit="1" customWidth="1"/>
    <col min="10" max="10" width="16.6640625" style="24" bestFit="1" customWidth="1"/>
    <col min="13" max="13" width="25.88671875" bestFit="1" customWidth="1"/>
    <col min="14" max="14" width="19.33203125" bestFit="1" customWidth="1"/>
    <col min="15" max="15" width="10.6640625" style="24" bestFit="1" customWidth="1"/>
    <col min="16" max="16" width="10.109375" style="24" bestFit="1" customWidth="1"/>
  </cols>
  <sheetData>
    <row r="1" spans="1:16" ht="27.6" customHeight="1" x14ac:dyDescent="0.3">
      <c r="A1" s="101" t="s">
        <v>214</v>
      </c>
      <c r="B1" s="101"/>
      <c r="C1" s="101"/>
      <c r="D1" s="101"/>
      <c r="G1" s="101" t="s">
        <v>215</v>
      </c>
      <c r="H1" s="101"/>
      <c r="I1" s="101"/>
      <c r="J1" s="101"/>
      <c r="M1" s="101" t="s">
        <v>216</v>
      </c>
      <c r="N1" s="101"/>
      <c r="O1" s="101"/>
      <c r="P1" s="101"/>
    </row>
    <row r="2" spans="1:16" x14ac:dyDescent="0.3">
      <c r="A2" s="6" t="s">
        <v>207</v>
      </c>
      <c r="B2" s="6" t="s">
        <v>208</v>
      </c>
      <c r="C2" s="4" t="s">
        <v>4</v>
      </c>
      <c r="D2" s="4" t="s">
        <v>5</v>
      </c>
      <c r="G2" s="6" t="s">
        <v>207</v>
      </c>
      <c r="H2" s="6" t="s">
        <v>208</v>
      </c>
      <c r="I2" s="4" t="s">
        <v>4</v>
      </c>
      <c r="J2" s="4" t="s">
        <v>5</v>
      </c>
      <c r="M2" s="6" t="s">
        <v>207</v>
      </c>
      <c r="N2" s="6" t="s">
        <v>208</v>
      </c>
      <c r="O2" s="4" t="s">
        <v>4</v>
      </c>
      <c r="P2" s="4" t="s">
        <v>5</v>
      </c>
    </row>
    <row r="3" spans="1:16" x14ac:dyDescent="0.3">
      <c r="A3" s="15" t="s">
        <v>177</v>
      </c>
      <c r="B3" s="55" t="s">
        <v>177</v>
      </c>
      <c r="C3" s="29">
        <v>11316.333333333332</v>
      </c>
      <c r="D3" s="29">
        <v>65094</v>
      </c>
      <c r="G3" s="15" t="s">
        <v>177</v>
      </c>
      <c r="H3" t="s">
        <v>177</v>
      </c>
      <c r="I3" s="24">
        <v>0.37635594676540524</v>
      </c>
      <c r="J3" s="24">
        <v>0.39906080260915411</v>
      </c>
      <c r="M3" s="15" t="s">
        <v>177</v>
      </c>
      <c r="N3" t="s">
        <v>177</v>
      </c>
      <c r="O3" s="24">
        <v>3.0341338945976081E-2</v>
      </c>
      <c r="P3" s="24">
        <v>2.823975083100198E-2</v>
      </c>
    </row>
    <row r="4" spans="1:16" x14ac:dyDescent="0.3">
      <c r="A4" s="15"/>
      <c r="B4" s="55" t="s">
        <v>178</v>
      </c>
      <c r="C4" s="29">
        <v>12410</v>
      </c>
      <c r="D4" s="29">
        <v>65836</v>
      </c>
      <c r="G4" s="15"/>
      <c r="H4" t="s">
        <v>178</v>
      </c>
      <c r="I4" s="24">
        <v>0.41272885499060469</v>
      </c>
      <c r="J4" s="24">
        <v>0.40360965681285943</v>
      </c>
      <c r="M4" s="15"/>
      <c r="N4" t="s">
        <v>178</v>
      </c>
      <c r="O4" s="24">
        <v>3.3273676660835062E-2</v>
      </c>
      <c r="P4" s="24">
        <v>2.8561652928224511E-2</v>
      </c>
    </row>
    <row r="5" spans="1:16" x14ac:dyDescent="0.3">
      <c r="A5" s="15"/>
      <c r="B5" s="55" t="s">
        <v>179</v>
      </c>
      <c r="C5" s="29">
        <v>2.8333333333333335</v>
      </c>
      <c r="D5" s="29">
        <v>17</v>
      </c>
      <c r="G5" s="15"/>
      <c r="H5" t="s">
        <v>179</v>
      </c>
      <c r="I5" s="24">
        <v>9.4230332189635782E-5</v>
      </c>
      <c r="J5" s="24">
        <v>1.042190316212803E-4</v>
      </c>
      <c r="M5" s="15"/>
      <c r="N5" t="s">
        <v>179</v>
      </c>
      <c r="O5" s="24">
        <v>7.5967298312408826E-6</v>
      </c>
      <c r="P5" s="24">
        <v>7.3751154350175693E-6</v>
      </c>
    </row>
    <row r="6" spans="1:16" x14ac:dyDescent="0.3">
      <c r="A6" s="15"/>
      <c r="B6" s="55" t="s">
        <v>180</v>
      </c>
      <c r="C6" s="29">
        <v>1</v>
      </c>
      <c r="D6" s="29">
        <v>8</v>
      </c>
      <c r="G6" s="15"/>
      <c r="H6" t="s">
        <v>180</v>
      </c>
      <c r="I6" s="24">
        <v>3.3257764302224391E-5</v>
      </c>
      <c r="J6" s="24">
        <v>4.904425017472014E-5</v>
      </c>
      <c r="M6" s="15"/>
      <c r="N6" t="s">
        <v>180</v>
      </c>
      <c r="O6" s="24">
        <v>2.6811987639673702E-6</v>
      </c>
      <c r="P6" s="24">
        <v>3.4706425576553265E-6</v>
      </c>
    </row>
    <row r="7" spans="1:16" x14ac:dyDescent="0.3">
      <c r="A7" s="15"/>
      <c r="B7" s="55" t="s">
        <v>181</v>
      </c>
      <c r="C7" s="29">
        <v>1</v>
      </c>
      <c r="D7" s="29">
        <v>7</v>
      </c>
      <c r="G7" s="15"/>
      <c r="H7" t="s">
        <v>181</v>
      </c>
      <c r="I7" s="24">
        <v>3.3257764302224391E-5</v>
      </c>
      <c r="J7" s="24">
        <v>4.2913718902880125E-5</v>
      </c>
      <c r="M7" s="15"/>
      <c r="N7" t="s">
        <v>181</v>
      </c>
      <c r="O7" s="24">
        <v>2.6811987639673702E-6</v>
      </c>
      <c r="P7" s="24">
        <v>3.036812237948411E-6</v>
      </c>
    </row>
    <row r="8" spans="1:16" x14ac:dyDescent="0.3">
      <c r="A8" s="15"/>
      <c r="B8" s="55" t="s">
        <v>182</v>
      </c>
      <c r="C8" s="29">
        <v>1</v>
      </c>
      <c r="D8" s="29">
        <v>6</v>
      </c>
      <c r="G8" s="15"/>
      <c r="H8" t="s">
        <v>182</v>
      </c>
      <c r="I8" s="24">
        <v>3.3257764302224391E-5</v>
      </c>
      <c r="J8" s="24">
        <v>3.6783187631040103E-5</v>
      </c>
      <c r="M8" s="15"/>
      <c r="N8" t="s">
        <v>182</v>
      </c>
      <c r="O8" s="24">
        <v>2.6811987639673702E-6</v>
      </c>
      <c r="P8" s="24">
        <v>2.6029819182414952E-6</v>
      </c>
    </row>
    <row r="9" spans="1:16" x14ac:dyDescent="0.3">
      <c r="A9" s="15"/>
      <c r="B9" s="55" t="s">
        <v>186</v>
      </c>
      <c r="C9" s="29">
        <v>1</v>
      </c>
      <c r="D9" s="29">
        <v>7</v>
      </c>
      <c r="G9" s="15"/>
      <c r="H9" t="s">
        <v>186</v>
      </c>
      <c r="I9" s="24">
        <v>3.3257764302224391E-5</v>
      </c>
      <c r="J9" s="24">
        <v>4.2913718902880125E-5</v>
      </c>
      <c r="M9" s="15"/>
      <c r="N9" t="s">
        <v>186</v>
      </c>
      <c r="O9" s="24">
        <v>2.6811987639673702E-6</v>
      </c>
      <c r="P9" s="24">
        <v>3.036812237948411E-6</v>
      </c>
    </row>
    <row r="10" spans="1:16" x14ac:dyDescent="0.3">
      <c r="A10" s="15"/>
      <c r="B10" s="55" t="s">
        <v>187</v>
      </c>
      <c r="C10" s="29">
        <v>3</v>
      </c>
      <c r="D10" s="29">
        <v>18</v>
      </c>
      <c r="G10" s="15"/>
      <c r="H10" t="s">
        <v>187</v>
      </c>
      <c r="I10" s="24">
        <v>9.9773292906673181E-5</v>
      </c>
      <c r="J10" s="24">
        <v>1.1034956289312032E-4</v>
      </c>
      <c r="M10" s="15"/>
      <c r="N10" t="s">
        <v>187</v>
      </c>
      <c r="O10" s="24">
        <v>8.0435962919021101E-6</v>
      </c>
      <c r="P10" s="24">
        <v>7.8089457547244847E-6</v>
      </c>
    </row>
    <row r="11" spans="1:16" x14ac:dyDescent="0.3">
      <c r="A11" s="15"/>
      <c r="B11" s="55" t="s">
        <v>2</v>
      </c>
      <c r="C11" s="29">
        <v>3</v>
      </c>
      <c r="D11" s="29">
        <v>22</v>
      </c>
      <c r="G11" s="15"/>
      <c r="H11" t="s">
        <v>2</v>
      </c>
      <c r="I11" s="24">
        <v>9.9773292906673181E-5</v>
      </c>
      <c r="J11" s="24">
        <v>1.348716879804804E-4</v>
      </c>
      <c r="M11" s="15"/>
      <c r="N11" t="s">
        <v>2</v>
      </c>
      <c r="O11" s="24">
        <v>8.0435962919021101E-6</v>
      </c>
      <c r="P11" s="24">
        <v>9.5442670335521482E-6</v>
      </c>
    </row>
    <row r="12" spans="1:16" x14ac:dyDescent="0.3">
      <c r="A12" s="15"/>
      <c r="B12" s="55" t="s">
        <v>188</v>
      </c>
      <c r="C12" s="29">
        <v>6297</v>
      </c>
      <c r="D12" s="29">
        <v>31877</v>
      </c>
      <c r="G12" s="15"/>
      <c r="H12" t="s">
        <v>188</v>
      </c>
      <c r="I12" s="24">
        <v>0.209424141811107</v>
      </c>
      <c r="J12" s="24">
        <v>0.19542294535244426</v>
      </c>
      <c r="M12" s="15"/>
      <c r="N12" t="s">
        <v>188</v>
      </c>
      <c r="O12" s="24">
        <v>1.6883508616702531E-2</v>
      </c>
      <c r="P12" s="24">
        <v>1.3829209101297356E-2</v>
      </c>
    </row>
    <row r="13" spans="1:16" x14ac:dyDescent="0.3">
      <c r="A13" s="15"/>
      <c r="B13" s="55" t="s">
        <v>189</v>
      </c>
      <c r="C13" s="29">
        <v>5</v>
      </c>
      <c r="D13" s="29">
        <v>30</v>
      </c>
      <c r="G13" s="15"/>
      <c r="H13" t="s">
        <v>189</v>
      </c>
      <c r="I13" s="24">
        <v>1.6628882151112196E-4</v>
      </c>
      <c r="J13" s="24">
        <v>1.8391593815520054E-4</v>
      </c>
      <c r="M13" s="15"/>
      <c r="N13" t="s">
        <v>189</v>
      </c>
      <c r="O13" s="24">
        <v>1.3405993819836851E-5</v>
      </c>
      <c r="P13" s="24">
        <v>1.3014909591207475E-5</v>
      </c>
    </row>
    <row r="14" spans="1:16" x14ac:dyDescent="0.3">
      <c r="A14" s="15"/>
      <c r="B14" s="55" t="s">
        <v>192</v>
      </c>
      <c r="C14" s="29">
        <v>22</v>
      </c>
      <c r="D14" s="29">
        <v>158</v>
      </c>
      <c r="G14" s="15"/>
      <c r="H14" t="s">
        <v>192</v>
      </c>
      <c r="I14" s="24">
        <v>7.3167081464893665E-4</v>
      </c>
      <c r="J14" s="24">
        <v>9.6862394095072277E-4</v>
      </c>
      <c r="M14" s="15"/>
      <c r="N14" t="s">
        <v>192</v>
      </c>
      <c r="O14" s="24">
        <v>5.8986372807282143E-5</v>
      </c>
      <c r="P14" s="24">
        <v>6.8545190513692701E-5</v>
      </c>
    </row>
    <row r="15" spans="1:16" x14ac:dyDescent="0.3">
      <c r="A15" s="15"/>
      <c r="B15" s="55" t="s">
        <v>193</v>
      </c>
      <c r="C15" s="29">
        <v>5</v>
      </c>
      <c r="D15" s="29">
        <v>38</v>
      </c>
      <c r="G15" s="15"/>
      <c r="H15" t="s">
        <v>193</v>
      </c>
      <c r="I15" s="24">
        <v>1.6628882151112196E-4</v>
      </c>
      <c r="J15" s="24">
        <v>2.3296018832992066E-4</v>
      </c>
      <c r="M15" s="15"/>
      <c r="N15" t="s">
        <v>193</v>
      </c>
      <c r="O15" s="24">
        <v>1.3405993819836851E-5</v>
      </c>
      <c r="P15" s="24">
        <v>1.64855521488628E-5</v>
      </c>
    </row>
    <row r="16" spans="1:16" x14ac:dyDescent="0.3">
      <c r="A16" s="16" t="s">
        <v>178</v>
      </c>
      <c r="B16" s="55" t="s">
        <v>177</v>
      </c>
      <c r="C16" s="29">
        <v>8500</v>
      </c>
      <c r="D16" s="29">
        <v>59500</v>
      </c>
      <c r="G16" s="16" t="s">
        <v>178</v>
      </c>
      <c r="H16" t="s">
        <v>177</v>
      </c>
      <c r="I16" s="24">
        <v>0.14398238333192173</v>
      </c>
      <c r="J16" s="24">
        <v>0.1512040415950883</v>
      </c>
      <c r="M16" s="16" t="s">
        <v>178</v>
      </c>
      <c r="N16" t="s">
        <v>177</v>
      </c>
      <c r="O16" s="24">
        <v>2.2790189493722648E-2</v>
      </c>
      <c r="P16" s="24">
        <v>2.5812904022561492E-2</v>
      </c>
    </row>
    <row r="17" spans="1:16" x14ac:dyDescent="0.3">
      <c r="A17" s="16"/>
      <c r="B17" s="55" t="s">
        <v>178</v>
      </c>
      <c r="C17" s="29">
        <v>45535</v>
      </c>
      <c r="D17" s="29">
        <v>299008</v>
      </c>
      <c r="G17" s="16"/>
      <c r="H17" t="s">
        <v>178</v>
      </c>
      <c r="I17" s="24">
        <v>0.77132209706106547</v>
      </c>
      <c r="J17" s="24">
        <v>0.759852404525448</v>
      </c>
      <c r="M17" s="16"/>
      <c r="N17" t="s">
        <v>178</v>
      </c>
      <c r="O17" s="24">
        <v>0.12208838571725421</v>
      </c>
      <c r="P17" s="24">
        <v>0.1297187362349255</v>
      </c>
    </row>
    <row r="18" spans="1:16" x14ac:dyDescent="0.3">
      <c r="A18" s="15"/>
      <c r="B18" s="55" t="s">
        <v>188</v>
      </c>
      <c r="C18" s="29">
        <v>5000</v>
      </c>
      <c r="D18" s="29">
        <v>35000</v>
      </c>
      <c r="G18" s="15"/>
      <c r="H18" t="s">
        <v>188</v>
      </c>
      <c r="I18" s="24">
        <v>8.4695519607012784E-2</v>
      </c>
      <c r="J18" s="24">
        <v>8.8943553879463691E-2</v>
      </c>
      <c r="M18" s="15"/>
      <c r="N18" t="s">
        <v>188</v>
      </c>
      <c r="O18" s="24">
        <v>1.3405993819836851E-2</v>
      </c>
      <c r="P18" s="24">
        <v>1.5184061189742054E-2</v>
      </c>
    </row>
    <row r="19" spans="1:16" x14ac:dyDescent="0.3">
      <c r="A19" s="16" t="s">
        <v>179</v>
      </c>
      <c r="B19" s="55" t="s">
        <v>177</v>
      </c>
      <c r="C19" s="29">
        <v>8224</v>
      </c>
      <c r="D19" s="29">
        <v>47184</v>
      </c>
      <c r="G19" s="16" t="s">
        <v>179</v>
      </c>
      <c r="H19" t="s">
        <v>177</v>
      </c>
      <c r="I19" s="24">
        <v>0.3420111453048324</v>
      </c>
      <c r="J19" s="24">
        <v>0.31644177374788746</v>
      </c>
      <c r="M19" s="16" t="s">
        <v>179</v>
      </c>
      <c r="N19" t="s">
        <v>177</v>
      </c>
      <c r="O19" s="24">
        <v>2.2050178634867652E-2</v>
      </c>
      <c r="P19" s="24">
        <v>2.0469849805051118E-2</v>
      </c>
    </row>
    <row r="20" spans="1:16" x14ac:dyDescent="0.3">
      <c r="A20" s="15"/>
      <c r="B20" s="55" t="s">
        <v>178</v>
      </c>
      <c r="C20" s="29">
        <v>1656</v>
      </c>
      <c r="D20" s="29">
        <v>12061</v>
      </c>
      <c r="G20" s="15"/>
      <c r="H20" t="s">
        <v>178</v>
      </c>
      <c r="I20" s="24">
        <v>6.8868002994261004E-2</v>
      </c>
      <c r="J20" s="24">
        <v>8.0887678729511497E-2</v>
      </c>
      <c r="M20" s="15"/>
      <c r="N20" t="s">
        <v>178</v>
      </c>
      <c r="O20" s="24">
        <v>4.4400651531299653E-3</v>
      </c>
      <c r="P20" s="24">
        <v>5.232427485985112E-3</v>
      </c>
    </row>
    <row r="21" spans="1:16" x14ac:dyDescent="0.3">
      <c r="A21" s="15"/>
      <c r="B21" s="55" t="s">
        <v>179</v>
      </c>
      <c r="C21" s="29">
        <v>5489</v>
      </c>
      <c r="D21" s="29">
        <v>33699</v>
      </c>
      <c r="G21" s="15"/>
      <c r="H21" t="s">
        <v>179</v>
      </c>
      <c r="I21" s="24">
        <v>0.22827081427264409</v>
      </c>
      <c r="J21" s="24">
        <v>0.22600397027657806</v>
      </c>
      <c r="M21" s="15"/>
      <c r="N21" t="s">
        <v>179</v>
      </c>
      <c r="O21" s="24">
        <v>1.4717100015416896E-2</v>
      </c>
      <c r="P21" s="24">
        <v>1.4619647943803356E-2</v>
      </c>
    </row>
    <row r="22" spans="1:16" x14ac:dyDescent="0.3">
      <c r="A22" s="15"/>
      <c r="B22" s="55" t="s">
        <v>185</v>
      </c>
      <c r="C22" s="29">
        <v>3479</v>
      </c>
      <c r="D22" s="29">
        <v>21365</v>
      </c>
      <c r="G22" s="15"/>
      <c r="H22" t="s">
        <v>185</v>
      </c>
      <c r="I22" s="24">
        <v>0.14468102802960991</v>
      </c>
      <c r="J22" s="24">
        <v>0.14328540386833705</v>
      </c>
      <c r="M22" s="15"/>
      <c r="N22" t="s">
        <v>185</v>
      </c>
      <c r="O22" s="24">
        <v>9.3278904998424818E-3</v>
      </c>
      <c r="P22" s="24">
        <v>9.268784780538256E-3</v>
      </c>
    </row>
    <row r="23" spans="1:16" x14ac:dyDescent="0.3">
      <c r="A23" s="15"/>
      <c r="B23" s="55" t="s">
        <v>2</v>
      </c>
      <c r="C23" s="29">
        <v>4000</v>
      </c>
      <c r="D23" s="29">
        <v>28000</v>
      </c>
      <c r="G23" s="15"/>
      <c r="H23" t="s">
        <v>2</v>
      </c>
      <c r="I23" s="24">
        <v>0.16634783331947101</v>
      </c>
      <c r="J23" s="24">
        <v>0.18778335166456528</v>
      </c>
      <c r="M23" s="15"/>
      <c r="N23" t="s">
        <v>2</v>
      </c>
      <c r="O23" s="24">
        <v>1.0724795055869481E-2</v>
      </c>
      <c r="P23" s="24">
        <v>1.2147248951793643E-2</v>
      </c>
    </row>
    <row r="24" spans="1:16" x14ac:dyDescent="0.3">
      <c r="A24" s="15"/>
      <c r="B24" s="55" t="s">
        <v>192</v>
      </c>
      <c r="C24" s="29">
        <v>111</v>
      </c>
      <c r="D24" s="29">
        <v>694</v>
      </c>
      <c r="G24" s="15"/>
      <c r="H24" t="s">
        <v>192</v>
      </c>
      <c r="I24" s="24">
        <v>4.6161523746153206E-3</v>
      </c>
      <c r="J24" s="24">
        <v>4.654344501971725E-3</v>
      </c>
      <c r="M24" s="15"/>
      <c r="N24" t="s">
        <v>192</v>
      </c>
      <c r="O24" s="24">
        <v>2.9761306280037808E-4</v>
      </c>
      <c r="P24" s="24">
        <v>3.0107824187659957E-4</v>
      </c>
    </row>
    <row r="25" spans="1:16" x14ac:dyDescent="0.3">
      <c r="A25" s="15"/>
      <c r="B25" s="55" t="s">
        <v>193</v>
      </c>
      <c r="C25" s="29">
        <v>50</v>
      </c>
      <c r="D25" s="29">
        <v>250</v>
      </c>
      <c r="G25" s="15"/>
      <c r="H25" t="s">
        <v>193</v>
      </c>
      <c r="I25" s="24">
        <v>2.0793479164933877E-3</v>
      </c>
      <c r="J25" s="24">
        <v>1.6766370684336185E-3</v>
      </c>
      <c r="M25" s="15"/>
      <c r="N25" t="s">
        <v>193</v>
      </c>
      <c r="O25" s="24">
        <v>1.3405993819836851E-4</v>
      </c>
      <c r="P25" s="24">
        <v>1.0845757992672896E-4</v>
      </c>
    </row>
    <row r="26" spans="1:16" x14ac:dyDescent="0.3">
      <c r="A26" s="15"/>
      <c r="B26" s="55" t="s">
        <v>194</v>
      </c>
      <c r="C26" s="29">
        <v>1037</v>
      </c>
      <c r="D26" s="29">
        <v>5855</v>
      </c>
      <c r="G26" s="15"/>
      <c r="H26" t="s">
        <v>194</v>
      </c>
      <c r="I26" s="24">
        <v>4.3125675788072859E-2</v>
      </c>
      <c r="J26" s="24">
        <v>3.9266840142715351E-2</v>
      </c>
      <c r="M26" s="15"/>
      <c r="N26" t="s">
        <v>194</v>
      </c>
      <c r="O26" s="24">
        <v>2.7804031182341628E-3</v>
      </c>
      <c r="P26" s="24">
        <v>2.5400765218839922E-3</v>
      </c>
    </row>
    <row r="27" spans="1:16" x14ac:dyDescent="0.3">
      <c r="A27" s="15" t="s">
        <v>180</v>
      </c>
      <c r="B27" s="55" t="s">
        <v>177</v>
      </c>
      <c r="C27" s="29">
        <v>11</v>
      </c>
      <c r="D27" s="29">
        <v>77</v>
      </c>
      <c r="G27" s="15" t="s">
        <v>180</v>
      </c>
      <c r="H27" t="s">
        <v>177</v>
      </c>
      <c r="I27" s="24">
        <v>4.0150869935515275E-4</v>
      </c>
      <c r="J27" s="24">
        <v>4.1489826012145202E-4</v>
      </c>
      <c r="M27" s="15" t="s">
        <v>180</v>
      </c>
      <c r="N27" t="s">
        <v>177</v>
      </c>
      <c r="O27" s="24">
        <v>2.9493186403641072E-5</v>
      </c>
      <c r="P27" s="24">
        <v>3.3404934617432519E-5</v>
      </c>
    </row>
    <row r="28" spans="1:16" x14ac:dyDescent="0.3">
      <c r="A28" s="15"/>
      <c r="B28" s="55" t="s">
        <v>178</v>
      </c>
      <c r="C28" s="29">
        <v>2451</v>
      </c>
      <c r="D28" s="29">
        <v>14116</v>
      </c>
      <c r="G28" s="15"/>
      <c r="H28" t="s">
        <v>178</v>
      </c>
      <c r="I28" s="24">
        <v>8.9463438374498119E-2</v>
      </c>
      <c r="J28" s="24">
        <v>7.6061088829537868E-2</v>
      </c>
      <c r="M28" s="15"/>
      <c r="N28" t="s">
        <v>178</v>
      </c>
      <c r="O28" s="24">
        <v>6.571618170484024E-3</v>
      </c>
      <c r="P28" s="24">
        <v>6.1239487929828241E-3</v>
      </c>
    </row>
    <row r="29" spans="1:16" x14ac:dyDescent="0.3">
      <c r="A29" s="15"/>
      <c r="B29" s="55" t="s">
        <v>180</v>
      </c>
      <c r="C29" s="29">
        <v>12729.666666666666</v>
      </c>
      <c r="D29" s="29">
        <v>86674.666666666672</v>
      </c>
      <c r="G29" s="15"/>
      <c r="H29" t="s">
        <v>180</v>
      </c>
      <c r="I29" s="24">
        <v>0.46464290059617958</v>
      </c>
      <c r="J29" s="24">
        <v>0.46702816099489369</v>
      </c>
      <c r="M29" s="15"/>
      <c r="N29" t="s">
        <v>180</v>
      </c>
      <c r="O29" s="24">
        <v>3.4130766532383297E-2</v>
      </c>
      <c r="P29" s="24">
        <v>3.7602098350490366E-2</v>
      </c>
    </row>
    <row r="30" spans="1:16" x14ac:dyDescent="0.3">
      <c r="A30" s="16"/>
      <c r="B30" s="55" t="s">
        <v>183</v>
      </c>
      <c r="C30" s="29">
        <v>7</v>
      </c>
      <c r="D30" s="29">
        <v>49</v>
      </c>
      <c r="G30" s="16"/>
      <c r="H30" t="s">
        <v>183</v>
      </c>
      <c r="I30" s="24">
        <v>2.5550553595327899E-4</v>
      </c>
      <c r="J30" s="24">
        <v>2.6402616553183308E-4</v>
      </c>
      <c r="M30" s="16"/>
      <c r="N30" t="s">
        <v>183</v>
      </c>
      <c r="O30" s="24">
        <v>1.8768391347771593E-5</v>
      </c>
      <c r="P30" s="24">
        <v>2.1257685665638877E-5</v>
      </c>
    </row>
    <row r="31" spans="1:16" x14ac:dyDescent="0.3">
      <c r="A31" s="15"/>
      <c r="B31" s="55" t="s">
        <v>186</v>
      </c>
      <c r="C31" s="29">
        <v>11</v>
      </c>
      <c r="D31" s="29">
        <v>77</v>
      </c>
      <c r="G31" s="15"/>
      <c r="H31" t="s">
        <v>186</v>
      </c>
      <c r="I31" s="24">
        <v>4.0150869935515275E-4</v>
      </c>
      <c r="J31" s="24">
        <v>4.1489826012145202E-4</v>
      </c>
      <c r="M31" s="15"/>
      <c r="N31" t="s">
        <v>186</v>
      </c>
      <c r="O31" s="24">
        <v>2.9493186403641072E-5</v>
      </c>
      <c r="P31" s="24">
        <v>3.3404934617432519E-5</v>
      </c>
    </row>
    <row r="32" spans="1:16" x14ac:dyDescent="0.3">
      <c r="A32" s="15"/>
      <c r="B32" s="55" t="s">
        <v>187</v>
      </c>
      <c r="C32" s="29">
        <v>188</v>
      </c>
      <c r="D32" s="29">
        <v>688</v>
      </c>
      <c r="G32" s="15"/>
      <c r="H32" t="s">
        <v>187</v>
      </c>
      <c r="I32" s="24">
        <v>6.8621486798880645E-3</v>
      </c>
      <c r="J32" s="24">
        <v>3.7071428956306361E-3</v>
      </c>
      <c r="M32" s="15"/>
      <c r="N32" t="s">
        <v>187</v>
      </c>
      <c r="O32" s="24">
        <v>5.0406536762586556E-4</v>
      </c>
      <c r="P32" s="24">
        <v>2.9847525995835809E-4</v>
      </c>
    </row>
    <row r="33" spans="1:16" x14ac:dyDescent="0.3">
      <c r="A33" s="15"/>
      <c r="B33" s="55" t="s">
        <v>2</v>
      </c>
      <c r="C33" s="29">
        <v>245</v>
      </c>
      <c r="D33" s="29">
        <v>1715</v>
      </c>
      <c r="G33" s="15"/>
      <c r="H33" t="s">
        <v>2</v>
      </c>
      <c r="I33" s="24">
        <v>8.9426937583647649E-3</v>
      </c>
      <c r="J33" s="24">
        <v>9.2409157936141576E-3</v>
      </c>
      <c r="M33" s="15"/>
      <c r="N33" t="s">
        <v>2</v>
      </c>
      <c r="O33" s="24">
        <v>6.5689369717200575E-4</v>
      </c>
      <c r="P33" s="24">
        <v>7.4401899829736062E-4</v>
      </c>
    </row>
    <row r="34" spans="1:16" x14ac:dyDescent="0.3">
      <c r="A34" s="15"/>
      <c r="B34" s="55" t="s">
        <v>188</v>
      </c>
      <c r="C34" s="29">
        <v>381</v>
      </c>
      <c r="D34" s="29">
        <v>2601</v>
      </c>
      <c r="G34" s="15"/>
      <c r="H34" t="s">
        <v>188</v>
      </c>
      <c r="I34" s="24">
        <v>1.3906801314028472E-2</v>
      </c>
      <c r="J34" s="24">
        <v>1.4014939929557099E-2</v>
      </c>
      <c r="M34" s="15"/>
      <c r="N34" t="s">
        <v>188</v>
      </c>
      <c r="O34" s="24">
        <v>1.0215367290715681E-3</v>
      </c>
      <c r="P34" s="24">
        <v>1.1283926615576882E-3</v>
      </c>
    </row>
    <row r="35" spans="1:16" x14ac:dyDescent="0.3">
      <c r="A35" s="15"/>
      <c r="B35" s="55" t="s">
        <v>192</v>
      </c>
      <c r="C35" s="29">
        <v>6</v>
      </c>
      <c r="D35" s="29">
        <v>21</v>
      </c>
      <c r="G35" s="15"/>
      <c r="H35" t="s">
        <v>192</v>
      </c>
      <c r="I35" s="24">
        <v>2.1900474510281058E-4</v>
      </c>
      <c r="J35" s="24">
        <v>1.1315407094221417E-4</v>
      </c>
      <c r="M35" s="15"/>
      <c r="N35" t="s">
        <v>192</v>
      </c>
      <c r="O35" s="24">
        <v>1.608719258380422E-5</v>
      </c>
      <c r="P35" s="24">
        <v>9.1104367138452327E-6</v>
      </c>
    </row>
    <row r="36" spans="1:16" x14ac:dyDescent="0.3">
      <c r="A36" s="15"/>
      <c r="B36" s="55" t="s">
        <v>194</v>
      </c>
      <c r="C36" s="29">
        <v>45</v>
      </c>
      <c r="D36" s="29">
        <v>315</v>
      </c>
      <c r="G36" s="15"/>
      <c r="H36" t="s">
        <v>194</v>
      </c>
      <c r="I36" s="24">
        <v>1.6425355882710793E-3</v>
      </c>
      <c r="J36" s="24">
        <v>1.6973110641332128E-3</v>
      </c>
      <c r="M36" s="15"/>
      <c r="N36" t="s">
        <v>194</v>
      </c>
      <c r="O36" s="24">
        <v>1.2065394437853166E-4</v>
      </c>
      <c r="P36" s="24">
        <v>1.3665655070767849E-4</v>
      </c>
    </row>
    <row r="37" spans="1:16" x14ac:dyDescent="0.3">
      <c r="A37" s="16"/>
      <c r="B37" s="56" t="s">
        <v>198</v>
      </c>
      <c r="C37" s="29">
        <v>11322</v>
      </c>
      <c r="D37" s="29">
        <v>79254</v>
      </c>
      <c r="G37" s="16"/>
      <c r="H37" t="s">
        <v>198</v>
      </c>
      <c r="I37" s="24">
        <v>0.41326195400900356</v>
      </c>
      <c r="J37" s="24">
        <v>0.42704346373591634</v>
      </c>
      <c r="M37" s="16"/>
      <c r="N37" t="s">
        <v>198</v>
      </c>
      <c r="O37" s="24">
        <v>3.0356532405638566E-2</v>
      </c>
      <c r="P37" s="24">
        <v>3.4382788158051909E-2</v>
      </c>
    </row>
    <row r="38" spans="1:16" x14ac:dyDescent="0.3">
      <c r="A38" s="15" t="s">
        <v>181</v>
      </c>
      <c r="B38" s="55" t="s">
        <v>178</v>
      </c>
      <c r="C38" s="29">
        <v>4.5</v>
      </c>
      <c r="D38" s="29">
        <v>27</v>
      </c>
      <c r="G38" s="15" t="s">
        <v>181</v>
      </c>
      <c r="H38" t="s">
        <v>178</v>
      </c>
      <c r="I38" s="24">
        <v>7.038031436540417E-4</v>
      </c>
      <c r="J38" s="24">
        <v>6.6397796576824712E-4</v>
      </c>
      <c r="M38" s="15" t="s">
        <v>181</v>
      </c>
      <c r="N38" t="s">
        <v>178</v>
      </c>
      <c r="O38" s="24">
        <v>1.2065394437853165E-5</v>
      </c>
      <c r="P38" s="24">
        <v>1.1713418632086727E-5</v>
      </c>
    </row>
    <row r="39" spans="1:16" x14ac:dyDescent="0.3">
      <c r="A39" s="15"/>
      <c r="B39" s="55" t="s">
        <v>181</v>
      </c>
      <c r="C39" s="29">
        <v>28.666666666666668</v>
      </c>
      <c r="D39" s="29">
        <v>172</v>
      </c>
      <c r="G39" s="15"/>
      <c r="H39" t="s">
        <v>181</v>
      </c>
      <c r="I39" s="24">
        <v>4.4834866929072291E-3</v>
      </c>
      <c r="J39" s="24">
        <v>4.2297855597088338E-3</v>
      </c>
      <c r="M39" s="15"/>
      <c r="N39" t="s">
        <v>181</v>
      </c>
      <c r="O39" s="24">
        <v>7.6861031233731281E-5</v>
      </c>
      <c r="P39" s="24">
        <v>7.4618814989589523E-5</v>
      </c>
    </row>
    <row r="40" spans="1:16" x14ac:dyDescent="0.3">
      <c r="A40" s="16"/>
      <c r="B40" s="55" t="s">
        <v>185</v>
      </c>
      <c r="C40" s="29">
        <v>6.166666666666667</v>
      </c>
      <c r="D40" s="29">
        <v>37</v>
      </c>
      <c r="G40" s="16"/>
      <c r="H40" t="s">
        <v>185</v>
      </c>
      <c r="I40" s="24">
        <v>9.6447097463702011E-4</v>
      </c>
      <c r="J40" s="24">
        <v>9.0989573086759786E-4</v>
      </c>
      <c r="M40" s="16"/>
      <c r="N40" t="s">
        <v>185</v>
      </c>
      <c r="O40" s="24">
        <v>1.6534059044465451E-5</v>
      </c>
      <c r="P40" s="24">
        <v>1.6051721829155885E-5</v>
      </c>
    </row>
    <row r="41" spans="1:16" x14ac:dyDescent="0.3">
      <c r="A41" s="15"/>
      <c r="B41" s="55" t="s">
        <v>1</v>
      </c>
      <c r="C41" s="29">
        <v>1324.5</v>
      </c>
      <c r="D41" s="29">
        <v>8369</v>
      </c>
      <c r="G41" s="15"/>
      <c r="H41" t="s">
        <v>1</v>
      </c>
      <c r="I41" s="24">
        <v>0.20715272528217293</v>
      </c>
      <c r="J41" s="24">
        <v>0.20580857761164667</v>
      </c>
      <c r="M41" s="15"/>
      <c r="N41" t="s">
        <v>1</v>
      </c>
      <c r="O41" s="24">
        <v>3.551247762874782E-3</v>
      </c>
      <c r="P41" s="24">
        <v>3.6307259456271786E-3</v>
      </c>
    </row>
    <row r="42" spans="1:16" x14ac:dyDescent="0.3">
      <c r="A42" s="15"/>
      <c r="B42" s="55" t="s">
        <v>191</v>
      </c>
      <c r="C42" s="29">
        <v>37.333333333333329</v>
      </c>
      <c r="D42" s="29">
        <v>224</v>
      </c>
      <c r="G42" s="15"/>
      <c r="H42" t="s">
        <v>191</v>
      </c>
      <c r="I42" s="24">
        <v>5.8389594140187155E-3</v>
      </c>
      <c r="J42" s="24">
        <v>5.5085579382254573E-3</v>
      </c>
      <c r="M42" s="15"/>
      <c r="N42" t="s">
        <v>191</v>
      </c>
      <c r="O42" s="24">
        <v>1.0009808718811514E-4</v>
      </c>
      <c r="P42" s="24">
        <v>9.7177991614349153E-5</v>
      </c>
    </row>
    <row r="43" spans="1:16" x14ac:dyDescent="0.3">
      <c r="A43" s="16"/>
      <c r="B43" s="55" t="s">
        <v>194</v>
      </c>
      <c r="C43" s="29">
        <v>5.6666666666666661</v>
      </c>
      <c r="D43" s="29">
        <v>34</v>
      </c>
      <c r="G43" s="16"/>
      <c r="H43" t="s">
        <v>194</v>
      </c>
      <c r="I43" s="24">
        <v>8.8627062534212648E-4</v>
      </c>
      <c r="J43" s="24">
        <v>8.3612040133779263E-4</v>
      </c>
      <c r="M43" s="16"/>
      <c r="N43" t="s">
        <v>194</v>
      </c>
      <c r="O43" s="24">
        <v>1.5193459662481763E-5</v>
      </c>
      <c r="P43" s="24">
        <v>1.4750230870035139E-5</v>
      </c>
    </row>
    <row r="44" spans="1:16" x14ac:dyDescent="0.3">
      <c r="A44" s="15"/>
      <c r="B44" s="56" t="s">
        <v>198</v>
      </c>
      <c r="C44" s="29">
        <v>4987</v>
      </c>
      <c r="D44" s="29">
        <v>31801</v>
      </c>
      <c r="G44" s="15"/>
      <c r="H44" t="s">
        <v>198</v>
      </c>
      <c r="I44" s="24">
        <v>0.77997028386726797</v>
      </c>
      <c r="J44" s="24">
        <v>0.78204308479244544</v>
      </c>
      <c r="M44" s="15"/>
      <c r="N44" t="s">
        <v>198</v>
      </c>
      <c r="O44" s="24">
        <v>1.3371138235905276E-2</v>
      </c>
      <c r="P44" s="24">
        <v>1.379623799699963E-2</v>
      </c>
    </row>
    <row r="45" spans="1:16" x14ac:dyDescent="0.3">
      <c r="A45" s="15" t="s">
        <v>182</v>
      </c>
      <c r="B45" s="55" t="s">
        <v>182</v>
      </c>
      <c r="C45" s="29">
        <v>6135</v>
      </c>
      <c r="D45" s="29">
        <v>44723</v>
      </c>
      <c r="G45" s="15" t="s">
        <v>182</v>
      </c>
      <c r="H45" t="s">
        <v>182</v>
      </c>
      <c r="I45" s="24">
        <v>0.62948902113687666</v>
      </c>
      <c r="J45" s="24">
        <v>0.66513481759098148</v>
      </c>
      <c r="M45" s="15" t="s">
        <v>182</v>
      </c>
      <c r="N45" t="s">
        <v>182</v>
      </c>
      <c r="O45" s="24">
        <v>1.6449154416939817E-2</v>
      </c>
      <c r="P45" s="24">
        <v>1.9402193388252397E-2</v>
      </c>
    </row>
    <row r="46" spans="1:16" x14ac:dyDescent="0.3">
      <c r="A46" s="15"/>
      <c r="B46" s="55" t="s">
        <v>185</v>
      </c>
      <c r="C46" s="29">
        <v>3244</v>
      </c>
      <c r="D46" s="29">
        <v>19750</v>
      </c>
      <c r="G46" s="15"/>
      <c r="H46" t="s">
        <v>185</v>
      </c>
      <c r="I46" s="24">
        <v>0.33285450441206649</v>
      </c>
      <c r="J46" s="24">
        <v>0.29372834218236438</v>
      </c>
      <c r="M46" s="15"/>
      <c r="N46" t="s">
        <v>185</v>
      </c>
      <c r="O46" s="24">
        <v>8.6978087903101485E-3</v>
      </c>
      <c r="P46" s="24">
        <v>8.5681488142115882E-3</v>
      </c>
    </row>
    <row r="47" spans="1:16" x14ac:dyDescent="0.3">
      <c r="A47" s="16"/>
      <c r="B47" s="55" t="s">
        <v>189</v>
      </c>
      <c r="C47" s="29">
        <v>3</v>
      </c>
      <c r="D47" s="29">
        <v>16</v>
      </c>
      <c r="G47" s="16"/>
      <c r="H47" t="s">
        <v>189</v>
      </c>
      <c r="I47" s="24">
        <v>3.0781859224297147E-4</v>
      </c>
      <c r="J47" s="24">
        <v>2.3795713797052307E-4</v>
      </c>
      <c r="M47" s="16"/>
      <c r="N47" t="s">
        <v>189</v>
      </c>
      <c r="O47" s="24">
        <v>8.0435962919021101E-6</v>
      </c>
      <c r="P47" s="24">
        <v>6.941285115310653E-6</v>
      </c>
    </row>
    <row r="48" spans="1:16" x14ac:dyDescent="0.3">
      <c r="A48" s="15"/>
      <c r="B48" s="55" t="s">
        <v>191</v>
      </c>
      <c r="C48" s="29">
        <v>355</v>
      </c>
      <c r="D48" s="29">
        <v>2693</v>
      </c>
      <c r="G48" s="15"/>
      <c r="H48" t="s">
        <v>191</v>
      </c>
      <c r="I48" s="24">
        <v>3.6425200082084955E-2</v>
      </c>
      <c r="J48" s="24">
        <v>4.0051160784663663E-2</v>
      </c>
      <c r="M48" s="15"/>
      <c r="N48" t="s">
        <v>191</v>
      </c>
      <c r="O48" s="24">
        <v>9.5182556120841644E-4</v>
      </c>
      <c r="P48" s="24">
        <v>1.1683050509707243E-3</v>
      </c>
    </row>
    <row r="49" spans="1:16" x14ac:dyDescent="0.3">
      <c r="A49" s="15"/>
      <c r="B49" s="55" t="s">
        <v>192</v>
      </c>
      <c r="C49" s="29">
        <v>9</v>
      </c>
      <c r="D49" s="29">
        <v>57</v>
      </c>
      <c r="G49" s="15"/>
      <c r="H49" t="s">
        <v>192</v>
      </c>
      <c r="I49" s="24">
        <v>9.2345577672891448E-4</v>
      </c>
      <c r="J49" s="24">
        <v>8.4772230401998841E-4</v>
      </c>
      <c r="M49" s="15"/>
      <c r="N49" t="s">
        <v>192</v>
      </c>
      <c r="O49" s="24">
        <v>2.413078887570633E-5</v>
      </c>
      <c r="P49" s="24">
        <v>2.4728328223294204E-5</v>
      </c>
    </row>
    <row r="50" spans="1:16" x14ac:dyDescent="0.3">
      <c r="A50" s="15" t="s">
        <v>183</v>
      </c>
      <c r="B50" s="55" t="s">
        <v>177</v>
      </c>
      <c r="C50" s="29">
        <v>5</v>
      </c>
      <c r="D50" s="29">
        <v>27</v>
      </c>
      <c r="G50" s="15" t="s">
        <v>183</v>
      </c>
      <c r="H50" t="s">
        <v>177</v>
      </c>
      <c r="I50" s="24">
        <v>0.29411764705882354</v>
      </c>
      <c r="J50" s="24">
        <v>0.29347826086956524</v>
      </c>
      <c r="M50" s="15" t="s">
        <v>183</v>
      </c>
      <c r="N50" t="s">
        <v>177</v>
      </c>
      <c r="O50" s="24">
        <v>1.3405993819836851E-5</v>
      </c>
      <c r="P50" s="24">
        <v>1.1713418632086727E-5</v>
      </c>
    </row>
    <row r="51" spans="1:16" x14ac:dyDescent="0.3">
      <c r="A51" s="15"/>
      <c r="B51" s="55" t="s">
        <v>178</v>
      </c>
      <c r="C51" s="29">
        <v>7</v>
      </c>
      <c r="D51" s="29">
        <v>43</v>
      </c>
      <c r="G51" s="15"/>
      <c r="H51" t="s">
        <v>178</v>
      </c>
      <c r="I51" s="24">
        <v>0.41176470588235292</v>
      </c>
      <c r="J51" s="24">
        <v>0.46739130434782611</v>
      </c>
      <c r="M51" s="15"/>
      <c r="N51" t="s">
        <v>178</v>
      </c>
      <c r="O51" s="24">
        <v>1.8768391347771593E-5</v>
      </c>
      <c r="P51" s="24">
        <v>1.8654703747397381E-5</v>
      </c>
    </row>
    <row r="52" spans="1:16" x14ac:dyDescent="0.3">
      <c r="A52" s="15"/>
      <c r="B52" s="55" t="s">
        <v>188</v>
      </c>
      <c r="C52" s="29">
        <v>5</v>
      </c>
      <c r="D52" s="29">
        <v>22</v>
      </c>
      <c r="G52" s="15"/>
      <c r="H52" t="s">
        <v>188</v>
      </c>
      <c r="I52" s="24">
        <v>0.29411764705882354</v>
      </c>
      <c r="J52" s="24">
        <v>0.2391304347826087</v>
      </c>
      <c r="M52" s="15"/>
      <c r="N52" t="s">
        <v>188</v>
      </c>
      <c r="O52" s="24">
        <v>1.3405993819836851E-5</v>
      </c>
      <c r="P52" s="24">
        <v>9.5442670335521482E-6</v>
      </c>
    </row>
    <row r="53" spans="1:16" x14ac:dyDescent="0.3">
      <c r="A53" s="15" t="s">
        <v>184</v>
      </c>
      <c r="B53" s="55" t="s">
        <v>185</v>
      </c>
      <c r="C53" s="29">
        <v>369.5</v>
      </c>
      <c r="D53" s="29">
        <v>2507</v>
      </c>
      <c r="G53" s="15" t="s">
        <v>184</v>
      </c>
      <c r="H53" t="s">
        <v>185</v>
      </c>
      <c r="I53" s="24">
        <v>8.1324969736986899E-2</v>
      </c>
      <c r="J53" s="24">
        <v>8.826221658921278E-2</v>
      </c>
      <c r="M53" s="15" t="s">
        <v>184</v>
      </c>
      <c r="N53" t="s">
        <v>185</v>
      </c>
      <c r="O53" s="24">
        <v>9.9070294328594327E-4</v>
      </c>
      <c r="P53" s="24">
        <v>1.0876126115052379E-3</v>
      </c>
    </row>
    <row r="54" spans="1:16" x14ac:dyDescent="0.3">
      <c r="A54" s="15"/>
      <c r="B54" s="55" t="s">
        <v>191</v>
      </c>
      <c r="C54" s="29">
        <v>305</v>
      </c>
      <c r="D54" s="29">
        <v>3100</v>
      </c>
      <c r="G54" s="15"/>
      <c r="H54" t="s">
        <v>191</v>
      </c>
      <c r="I54" s="24">
        <v>6.7128865412127217E-2</v>
      </c>
      <c r="J54" s="24">
        <v>0.10913955780875934</v>
      </c>
      <c r="M54" s="15"/>
      <c r="N54" t="s">
        <v>191</v>
      </c>
      <c r="O54" s="24">
        <v>8.1776562301004788E-4</v>
      </c>
      <c r="P54" s="24">
        <v>1.3448739910914391E-3</v>
      </c>
    </row>
    <row r="55" spans="1:16" x14ac:dyDescent="0.3">
      <c r="A55" s="15"/>
      <c r="B55" s="55" t="s">
        <v>192</v>
      </c>
      <c r="C55" s="29">
        <v>419</v>
      </c>
      <c r="D55" s="29">
        <v>2511</v>
      </c>
      <c r="G55" s="15"/>
      <c r="H55" t="s">
        <v>192</v>
      </c>
      <c r="I55" s="24">
        <v>9.2219654451414113E-2</v>
      </c>
      <c r="J55" s="24">
        <v>8.8403041825095063E-2</v>
      </c>
      <c r="M55" s="15"/>
      <c r="N55" t="s">
        <v>192</v>
      </c>
      <c r="O55" s="24">
        <v>1.123422282102328E-3</v>
      </c>
      <c r="P55" s="24">
        <v>1.0893479327840658E-3</v>
      </c>
    </row>
    <row r="56" spans="1:16" x14ac:dyDescent="0.3">
      <c r="A56" s="16"/>
      <c r="B56" s="56" t="s">
        <v>198</v>
      </c>
      <c r="C56" s="29">
        <v>3450</v>
      </c>
      <c r="D56" s="29">
        <v>20286</v>
      </c>
      <c r="G56" s="16"/>
      <c r="H56" t="s">
        <v>198</v>
      </c>
      <c r="I56" s="24">
        <v>0.75932651039947174</v>
      </c>
      <c r="J56" s="24">
        <v>0.71419518377693281</v>
      </c>
      <c r="M56" s="16"/>
      <c r="N56" t="s">
        <v>198</v>
      </c>
      <c r="O56" s="24">
        <v>9.2501357356874273E-3</v>
      </c>
      <c r="P56" s="24">
        <v>8.8006818655744952E-3</v>
      </c>
    </row>
    <row r="57" spans="1:16" x14ac:dyDescent="0.3">
      <c r="A57" s="15" t="s">
        <v>185</v>
      </c>
      <c r="B57" s="55" t="s">
        <v>177</v>
      </c>
      <c r="C57" s="29">
        <v>4</v>
      </c>
      <c r="D57" s="29">
        <v>26</v>
      </c>
      <c r="G57" s="15" t="s">
        <v>185</v>
      </c>
      <c r="H57" t="s">
        <v>177</v>
      </c>
      <c r="I57" s="24">
        <v>2.8085614314301427E-4</v>
      </c>
      <c r="J57" s="24">
        <v>2.8422444986171387E-4</v>
      </c>
      <c r="M57" s="15" t="s">
        <v>185</v>
      </c>
      <c r="N57" t="s">
        <v>177</v>
      </c>
      <c r="O57" s="24">
        <v>1.0724795055869481E-5</v>
      </c>
      <c r="P57" s="24">
        <v>1.1279588312379812E-5</v>
      </c>
    </row>
    <row r="58" spans="1:16" x14ac:dyDescent="0.3">
      <c r="A58" s="15"/>
      <c r="B58" s="55" t="s">
        <v>178</v>
      </c>
      <c r="C58" s="29">
        <v>221.5</v>
      </c>
      <c r="D58" s="29">
        <v>1233</v>
      </c>
      <c r="G58" s="15"/>
      <c r="H58" t="s">
        <v>178</v>
      </c>
      <c r="I58" s="24">
        <v>1.5552408926544414E-2</v>
      </c>
      <c r="J58" s="24">
        <v>1.3478797949211278E-2</v>
      </c>
      <c r="M58" s="15"/>
      <c r="N58" t="s">
        <v>178</v>
      </c>
      <c r="O58" s="24">
        <v>5.9388552621877249E-4</v>
      </c>
      <c r="P58" s="24">
        <v>5.3491278419862728E-4</v>
      </c>
    </row>
    <row r="59" spans="1:16" x14ac:dyDescent="0.3">
      <c r="A59" s="15"/>
      <c r="B59" s="55" t="s">
        <v>179</v>
      </c>
      <c r="C59" s="29">
        <v>26</v>
      </c>
      <c r="D59" s="29">
        <v>174</v>
      </c>
      <c r="G59" s="15"/>
      <c r="H59" t="s">
        <v>179</v>
      </c>
      <c r="I59" s="24">
        <v>1.8255649304295928E-3</v>
      </c>
      <c r="J59" s="24">
        <v>1.9021174721514699E-3</v>
      </c>
      <c r="M59" s="15"/>
      <c r="N59" t="s">
        <v>179</v>
      </c>
      <c r="O59" s="24">
        <v>6.9711167863151626E-5</v>
      </c>
      <c r="P59" s="24">
        <v>7.5486475629003361E-5</v>
      </c>
    </row>
    <row r="60" spans="1:16" x14ac:dyDescent="0.3">
      <c r="A60" s="15"/>
      <c r="B60" s="55" t="s">
        <v>180</v>
      </c>
      <c r="C60" s="29">
        <v>9</v>
      </c>
      <c r="D60" s="29">
        <v>50</v>
      </c>
      <c r="G60" s="15"/>
      <c r="H60" t="s">
        <v>180</v>
      </c>
      <c r="I60" s="24">
        <v>6.3192632207178211E-4</v>
      </c>
      <c r="J60" s="24">
        <v>5.4658548050329594E-4</v>
      </c>
      <c r="M60" s="15"/>
      <c r="N60" t="s">
        <v>180</v>
      </c>
      <c r="O60" s="24">
        <v>2.413078887570633E-5</v>
      </c>
      <c r="P60" s="24">
        <v>2.1691515985345792E-5</v>
      </c>
    </row>
    <row r="61" spans="1:16" x14ac:dyDescent="0.3">
      <c r="A61" s="15"/>
      <c r="B61" s="55" t="s">
        <v>181</v>
      </c>
      <c r="C61" s="29">
        <v>48</v>
      </c>
      <c r="D61" s="29">
        <v>286</v>
      </c>
      <c r="G61" s="15"/>
      <c r="H61" t="s">
        <v>181</v>
      </c>
      <c r="I61" s="24">
        <v>3.3702737177161712E-3</v>
      </c>
      <c r="J61" s="24">
        <v>3.1264689484788526E-3</v>
      </c>
      <c r="M61" s="15"/>
      <c r="N61" t="s">
        <v>181</v>
      </c>
      <c r="O61" s="24">
        <v>1.2869754067043376E-4</v>
      </c>
      <c r="P61" s="24">
        <v>1.2407547143617793E-4</v>
      </c>
    </row>
    <row r="62" spans="1:16" x14ac:dyDescent="0.3">
      <c r="A62" s="15"/>
      <c r="B62" s="55" t="s">
        <v>182</v>
      </c>
      <c r="C62" s="29">
        <v>963</v>
      </c>
      <c r="D62" s="29">
        <v>5722</v>
      </c>
      <c r="G62" s="15"/>
      <c r="H62" t="s">
        <v>182</v>
      </c>
      <c r="I62" s="24">
        <v>6.7616116461680684E-2</v>
      </c>
      <c r="J62" s="24">
        <v>6.2551242388797182E-2</v>
      </c>
      <c r="M62" s="15"/>
      <c r="N62" t="s">
        <v>182</v>
      </c>
      <c r="O62" s="24">
        <v>2.5819944097005775E-3</v>
      </c>
      <c r="P62" s="24">
        <v>2.4823770893629723E-3</v>
      </c>
    </row>
    <row r="63" spans="1:16" x14ac:dyDescent="0.3">
      <c r="A63" s="15"/>
      <c r="B63" s="55" t="s">
        <v>184</v>
      </c>
      <c r="C63" s="29">
        <v>28</v>
      </c>
      <c r="D63" s="29">
        <v>175</v>
      </c>
      <c r="G63" s="15"/>
      <c r="H63" t="s">
        <v>184</v>
      </c>
      <c r="I63" s="24">
        <v>1.9659930020010999E-3</v>
      </c>
      <c r="J63" s="24">
        <v>1.9130491817615357E-3</v>
      </c>
      <c r="M63" s="15"/>
      <c r="N63" t="s">
        <v>184</v>
      </c>
      <c r="O63" s="24">
        <v>7.507356539108637E-5</v>
      </c>
      <c r="P63" s="24">
        <v>7.5920305948710273E-5</v>
      </c>
    </row>
    <row r="64" spans="1:16" x14ac:dyDescent="0.3">
      <c r="A64" s="15"/>
      <c r="B64" s="55" t="s">
        <v>185</v>
      </c>
      <c r="C64" s="29">
        <v>3820</v>
      </c>
      <c r="D64" s="29">
        <v>25265</v>
      </c>
      <c r="G64" s="15"/>
      <c r="H64" t="s">
        <v>185</v>
      </c>
      <c r="I64" s="24">
        <v>0.26821761670157862</v>
      </c>
      <c r="J64" s="24">
        <v>0.27618964329831541</v>
      </c>
      <c r="M64" s="15"/>
      <c r="N64" t="s">
        <v>185</v>
      </c>
      <c r="O64" s="24">
        <v>1.0242179278355355E-2</v>
      </c>
      <c r="P64" s="24">
        <v>1.0960723027395229E-2</v>
      </c>
    </row>
    <row r="65" spans="1:16" x14ac:dyDescent="0.3">
      <c r="A65" s="16"/>
      <c r="B65" s="55" t="s">
        <v>0</v>
      </c>
      <c r="C65" s="29">
        <v>341</v>
      </c>
      <c r="D65" s="29">
        <v>2340</v>
      </c>
      <c r="G65" s="16"/>
      <c r="H65" t="s">
        <v>0</v>
      </c>
      <c r="I65" s="24">
        <v>2.3942986202941965E-2</v>
      </c>
      <c r="J65" s="24">
        <v>2.5580200487554248E-2</v>
      </c>
      <c r="M65" s="16"/>
      <c r="N65" t="s">
        <v>0</v>
      </c>
      <c r="O65" s="24">
        <v>9.1428877851287328E-4</v>
      </c>
      <c r="P65" s="24">
        <v>1.0151629481141831E-3</v>
      </c>
    </row>
    <row r="66" spans="1:16" x14ac:dyDescent="0.3">
      <c r="A66" s="15"/>
      <c r="B66" s="55" t="s">
        <v>186</v>
      </c>
      <c r="C66" s="29">
        <v>45</v>
      </c>
      <c r="D66" s="29">
        <v>262</v>
      </c>
      <c r="G66" s="15"/>
      <c r="H66" t="s">
        <v>186</v>
      </c>
      <c r="I66" s="24">
        <v>3.1596316103589105E-3</v>
      </c>
      <c r="J66" s="24">
        <v>2.8641079178372704E-3</v>
      </c>
      <c r="M66" s="15"/>
      <c r="N66" t="s">
        <v>186</v>
      </c>
      <c r="O66" s="24">
        <v>1.2065394437853166E-4</v>
      </c>
      <c r="P66" s="24">
        <v>1.1366354376321195E-4</v>
      </c>
    </row>
    <row r="67" spans="1:16" x14ac:dyDescent="0.3">
      <c r="A67" s="15"/>
      <c r="B67" s="55" t="s">
        <v>187</v>
      </c>
      <c r="C67" s="29">
        <v>3</v>
      </c>
      <c r="D67" s="29">
        <v>11</v>
      </c>
      <c r="G67" s="15"/>
      <c r="H67" t="s">
        <v>187</v>
      </c>
      <c r="I67" s="24">
        <v>2.106421073572607E-4</v>
      </c>
      <c r="J67" s="24">
        <v>1.202488057107251E-4</v>
      </c>
      <c r="M67" s="15"/>
      <c r="N67" t="s">
        <v>187</v>
      </c>
      <c r="O67" s="24">
        <v>8.0435962919021101E-6</v>
      </c>
      <c r="P67" s="24">
        <v>4.7721335167760741E-6</v>
      </c>
    </row>
    <row r="68" spans="1:16" x14ac:dyDescent="0.3">
      <c r="A68" s="15"/>
      <c r="B68" s="55" t="s">
        <v>1</v>
      </c>
      <c r="C68" s="29">
        <v>200</v>
      </c>
      <c r="D68" s="29">
        <v>1232</v>
      </c>
      <c r="G68" s="15"/>
      <c r="H68" t="s">
        <v>1</v>
      </c>
      <c r="I68" s="24">
        <v>1.4042807157150713E-2</v>
      </c>
      <c r="J68" s="24">
        <v>1.3467866239601211E-2</v>
      </c>
      <c r="M68" s="15"/>
      <c r="N68" t="s">
        <v>1</v>
      </c>
      <c r="O68" s="24">
        <v>5.3623975279347403E-4</v>
      </c>
      <c r="P68" s="24">
        <v>5.3447895387892031E-4</v>
      </c>
    </row>
    <row r="69" spans="1:16" x14ac:dyDescent="0.3">
      <c r="A69" s="15"/>
      <c r="B69" s="55" t="s">
        <v>2</v>
      </c>
      <c r="C69" s="29">
        <v>51</v>
      </c>
      <c r="D69" s="29">
        <v>288</v>
      </c>
      <c r="G69" s="15"/>
      <c r="H69" t="s">
        <v>2</v>
      </c>
      <c r="I69" s="24">
        <v>3.5809158250734319E-3</v>
      </c>
      <c r="J69" s="24">
        <v>3.1483323676989843E-3</v>
      </c>
      <c r="M69" s="15"/>
      <c r="N69" t="s">
        <v>2</v>
      </c>
      <c r="O69" s="24">
        <v>1.3674113696233588E-4</v>
      </c>
      <c r="P69" s="24">
        <v>1.2494313207559176E-4</v>
      </c>
    </row>
    <row r="70" spans="1:16" x14ac:dyDescent="0.3">
      <c r="A70" s="15"/>
      <c r="B70" s="55" t="s">
        <v>188</v>
      </c>
      <c r="C70" s="29">
        <v>25</v>
      </c>
      <c r="D70" s="29">
        <v>131</v>
      </c>
      <c r="G70" s="15"/>
      <c r="H70" t="s">
        <v>188</v>
      </c>
      <c r="I70" s="24">
        <v>1.7553508946438392E-3</v>
      </c>
      <c r="J70" s="24">
        <v>1.4320539589186352E-3</v>
      </c>
      <c r="M70" s="15"/>
      <c r="N70" t="s">
        <v>188</v>
      </c>
      <c r="O70" s="24">
        <v>6.7029969099184253E-5</v>
      </c>
      <c r="P70" s="24">
        <v>5.6831771881605974E-5</v>
      </c>
    </row>
    <row r="71" spans="1:16" x14ac:dyDescent="0.3">
      <c r="A71" s="15"/>
      <c r="B71" s="55" t="s">
        <v>189</v>
      </c>
      <c r="C71" s="29">
        <v>65</v>
      </c>
      <c r="D71" s="29">
        <v>413</v>
      </c>
      <c r="G71" s="15"/>
      <c r="H71" t="s">
        <v>189</v>
      </c>
      <c r="I71" s="24">
        <v>4.5639123260739819E-3</v>
      </c>
      <c r="J71" s="24">
        <v>4.5147960689572242E-3</v>
      </c>
      <c r="M71" s="15"/>
      <c r="N71" t="s">
        <v>189</v>
      </c>
      <c r="O71" s="24">
        <v>1.7427791965787906E-4</v>
      </c>
      <c r="P71" s="24">
        <v>1.7917192203895625E-4</v>
      </c>
    </row>
    <row r="72" spans="1:16" x14ac:dyDescent="0.3">
      <c r="A72" s="15"/>
      <c r="B72" s="55" t="s">
        <v>190</v>
      </c>
      <c r="C72" s="29">
        <v>5</v>
      </c>
      <c r="D72" s="29">
        <v>22</v>
      </c>
      <c r="G72" s="15"/>
      <c r="H72" t="s">
        <v>190</v>
      </c>
      <c r="I72" s="24">
        <v>3.5107017892876784E-4</v>
      </c>
      <c r="J72" s="24">
        <v>2.404976114214502E-4</v>
      </c>
      <c r="M72" s="15"/>
      <c r="N72" t="s">
        <v>190</v>
      </c>
      <c r="O72" s="24">
        <v>1.3405993819836851E-5</v>
      </c>
      <c r="P72" s="24">
        <v>9.5442670335521482E-6</v>
      </c>
    </row>
    <row r="73" spans="1:16" x14ac:dyDescent="0.3">
      <c r="A73" s="15"/>
      <c r="B73" s="55" t="s">
        <v>191</v>
      </c>
      <c r="C73" s="29">
        <v>7999.666666666667</v>
      </c>
      <c r="D73" s="29">
        <v>51496</v>
      </c>
      <c r="G73" s="15"/>
      <c r="H73" t="s">
        <v>191</v>
      </c>
      <c r="I73" s="24">
        <v>0.56168888160743335</v>
      </c>
      <c r="J73" s="24">
        <v>0.56293931807995456</v>
      </c>
      <c r="M73" s="15"/>
      <c r="N73" t="s">
        <v>191</v>
      </c>
      <c r="O73" s="24">
        <v>2.144869637881764E-2</v>
      </c>
      <c r="P73" s="24">
        <v>2.2340526143627339E-2</v>
      </c>
    </row>
    <row r="74" spans="1:16" x14ac:dyDescent="0.3">
      <c r="A74" s="16"/>
      <c r="B74" s="55" t="s">
        <v>192</v>
      </c>
      <c r="C74" s="29">
        <v>99</v>
      </c>
      <c r="D74" s="29">
        <v>643</v>
      </c>
      <c r="G74" s="16"/>
      <c r="H74" t="s">
        <v>192</v>
      </c>
      <c r="I74" s="24">
        <v>6.9511895427896032E-3</v>
      </c>
      <c r="J74" s="24">
        <v>7.0290892792723852E-3</v>
      </c>
      <c r="M74" s="16"/>
      <c r="N74" t="s">
        <v>192</v>
      </c>
      <c r="O74" s="24">
        <v>2.6543867763276967E-4</v>
      </c>
      <c r="P74" s="24">
        <v>2.7895289557154689E-4</v>
      </c>
    </row>
    <row r="75" spans="1:16" x14ac:dyDescent="0.3">
      <c r="A75" s="15"/>
      <c r="B75" s="55" t="s">
        <v>193</v>
      </c>
      <c r="C75" s="29">
        <v>6</v>
      </c>
      <c r="D75" s="29">
        <v>31</v>
      </c>
      <c r="G75" s="15"/>
      <c r="H75" t="s">
        <v>193</v>
      </c>
      <c r="I75" s="24">
        <v>4.212842147145214E-4</v>
      </c>
      <c r="J75" s="24">
        <v>3.3888299791204346E-4</v>
      </c>
      <c r="M75" s="15"/>
      <c r="N75" t="s">
        <v>193</v>
      </c>
      <c r="O75" s="24">
        <v>1.608719258380422E-5</v>
      </c>
      <c r="P75" s="24">
        <v>1.3448739910914391E-5</v>
      </c>
    </row>
    <row r="76" spans="1:16" x14ac:dyDescent="0.3">
      <c r="A76" s="16"/>
      <c r="B76" s="55" t="s">
        <v>194</v>
      </c>
      <c r="C76" s="29">
        <v>283</v>
      </c>
      <c r="D76" s="29">
        <v>1677</v>
      </c>
      <c r="G76" s="16"/>
      <c r="H76" t="s">
        <v>194</v>
      </c>
      <c r="I76" s="24">
        <v>1.9870572127368258E-2</v>
      </c>
      <c r="J76" s="24">
        <v>1.8332477016080546E-2</v>
      </c>
      <c r="M76" s="16"/>
      <c r="N76" t="s">
        <v>194</v>
      </c>
      <c r="O76" s="24">
        <v>7.5877925020276574E-4</v>
      </c>
      <c r="P76" s="24">
        <v>7.2753344614849785E-4</v>
      </c>
    </row>
    <row r="77" spans="1:16" x14ac:dyDescent="0.3">
      <c r="A77" s="16" t="s">
        <v>0</v>
      </c>
      <c r="B77" s="55" t="s">
        <v>178</v>
      </c>
      <c r="C77" s="29">
        <v>17.5</v>
      </c>
      <c r="D77" s="29">
        <v>103</v>
      </c>
      <c r="G77" s="16" t="s">
        <v>0</v>
      </c>
      <c r="H77" t="s">
        <v>178</v>
      </c>
      <c r="I77" s="24">
        <v>1.2908777969018934E-3</v>
      </c>
      <c r="J77" s="24">
        <v>1.5169590126511436E-3</v>
      </c>
      <c r="M77" s="16" t="s">
        <v>0</v>
      </c>
      <c r="N77" t="s">
        <v>178</v>
      </c>
      <c r="O77" s="24">
        <v>4.6920978369428982E-5</v>
      </c>
      <c r="P77" s="24">
        <v>4.4684522929812328E-5</v>
      </c>
    </row>
    <row r="78" spans="1:16" x14ac:dyDescent="0.3">
      <c r="A78" s="15"/>
      <c r="B78" s="55" t="s">
        <v>181</v>
      </c>
      <c r="C78" s="29">
        <v>4</v>
      </c>
      <c r="D78" s="29">
        <v>24</v>
      </c>
      <c r="G78" s="15"/>
      <c r="H78" t="s">
        <v>181</v>
      </c>
      <c r="I78" s="24">
        <v>2.9505778214900419E-4</v>
      </c>
      <c r="J78" s="24">
        <v>3.5346617770512083E-4</v>
      </c>
      <c r="M78" s="15"/>
      <c r="N78" t="s">
        <v>181</v>
      </c>
      <c r="O78" s="24">
        <v>1.0724795055869481E-5</v>
      </c>
      <c r="P78" s="24">
        <v>1.0411927672965981E-5</v>
      </c>
    </row>
    <row r="79" spans="1:16" x14ac:dyDescent="0.3">
      <c r="A79" s="15"/>
      <c r="B79" s="55" t="s">
        <v>182</v>
      </c>
      <c r="C79" s="29">
        <v>2</v>
      </c>
      <c r="D79" s="29">
        <v>12</v>
      </c>
      <c r="G79" s="15"/>
      <c r="H79" t="s">
        <v>182</v>
      </c>
      <c r="I79" s="24">
        <v>1.475288910745021E-4</v>
      </c>
      <c r="J79" s="24">
        <v>1.7673308885256042E-4</v>
      </c>
      <c r="M79" s="15"/>
      <c r="N79" t="s">
        <v>182</v>
      </c>
      <c r="O79" s="24">
        <v>5.3623975279347404E-6</v>
      </c>
      <c r="P79" s="24">
        <v>5.2059638364829904E-6</v>
      </c>
    </row>
    <row r="80" spans="1:16" x14ac:dyDescent="0.3">
      <c r="A80" s="15"/>
      <c r="B80" s="55" t="s">
        <v>185</v>
      </c>
      <c r="C80" s="29">
        <v>49</v>
      </c>
      <c r="D80" s="29">
        <v>303</v>
      </c>
      <c r="G80" s="15"/>
      <c r="H80" t="s">
        <v>185</v>
      </c>
      <c r="I80" s="24">
        <v>3.6144578313253013E-3</v>
      </c>
      <c r="J80" s="24">
        <v>4.4625104935271508E-3</v>
      </c>
      <c r="M80" s="15"/>
      <c r="N80" t="s">
        <v>185</v>
      </c>
      <c r="O80" s="24">
        <v>1.3137873943440113E-4</v>
      </c>
      <c r="P80" s="24">
        <v>1.3145058687119549E-4</v>
      </c>
    </row>
    <row r="81" spans="1:16" x14ac:dyDescent="0.3">
      <c r="A81" s="15"/>
      <c r="B81" s="55" t="s">
        <v>0</v>
      </c>
      <c r="C81" s="29">
        <v>61.5</v>
      </c>
      <c r="D81" s="29">
        <v>369</v>
      </c>
      <c r="G81" s="15"/>
      <c r="H81" t="s">
        <v>0</v>
      </c>
      <c r="I81" s="24">
        <v>4.5365134005409397E-3</v>
      </c>
      <c r="J81" s="24">
        <v>5.4345424822162328E-3</v>
      </c>
      <c r="M81" s="15"/>
      <c r="N81" t="s">
        <v>0</v>
      </c>
      <c r="O81" s="24">
        <v>1.6489372398399327E-4</v>
      </c>
      <c r="P81" s="24">
        <v>1.6008338797185193E-4</v>
      </c>
    </row>
    <row r="82" spans="1:16" x14ac:dyDescent="0.3">
      <c r="A82" s="15"/>
      <c r="B82" s="55" t="s">
        <v>186</v>
      </c>
      <c r="C82" s="29">
        <v>5.333333333333333</v>
      </c>
      <c r="D82" s="29">
        <v>34</v>
      </c>
      <c r="G82" s="15"/>
      <c r="H82" t="s">
        <v>186</v>
      </c>
      <c r="I82" s="24">
        <v>3.9341037619867222E-4</v>
      </c>
      <c r="J82" s="24">
        <v>5.0074375174892114E-4</v>
      </c>
      <c r="M82" s="15"/>
      <c r="N82" t="s">
        <v>186</v>
      </c>
      <c r="O82" s="24">
        <v>1.4299726741159307E-5</v>
      </c>
      <c r="P82" s="24">
        <v>1.4750230870035139E-5</v>
      </c>
    </row>
    <row r="83" spans="1:16" x14ac:dyDescent="0.3">
      <c r="A83" s="15"/>
      <c r="B83" s="55" t="s">
        <v>187</v>
      </c>
      <c r="C83" s="29">
        <v>2</v>
      </c>
      <c r="D83" s="29">
        <v>15</v>
      </c>
      <c r="G83" s="15"/>
      <c r="H83" t="s">
        <v>187</v>
      </c>
      <c r="I83" s="24">
        <v>1.475288910745021E-4</v>
      </c>
      <c r="J83" s="24">
        <v>2.2091636106570052E-4</v>
      </c>
      <c r="M83" s="15"/>
      <c r="N83" t="s">
        <v>187</v>
      </c>
      <c r="O83" s="24">
        <v>5.3623975279347404E-6</v>
      </c>
      <c r="P83" s="24">
        <v>6.5074547956037375E-6</v>
      </c>
    </row>
    <row r="84" spans="1:16" x14ac:dyDescent="0.3">
      <c r="A84" s="15"/>
      <c r="B84" s="55" t="s">
        <v>1</v>
      </c>
      <c r="C84" s="29">
        <v>6.333333333333333</v>
      </c>
      <c r="D84" s="29">
        <v>38</v>
      </c>
      <c r="G84" s="15"/>
      <c r="H84" t="s">
        <v>1</v>
      </c>
      <c r="I84" s="24">
        <v>4.6717482173592328E-4</v>
      </c>
      <c r="J84" s="24">
        <v>5.5965478136644131E-4</v>
      </c>
      <c r="M84" s="15"/>
      <c r="N84" t="s">
        <v>1</v>
      </c>
      <c r="O84" s="24">
        <v>1.6980925505126679E-5</v>
      </c>
      <c r="P84" s="24">
        <v>1.64855521488628E-5</v>
      </c>
    </row>
    <row r="85" spans="1:16" x14ac:dyDescent="0.3">
      <c r="A85" s="15"/>
      <c r="B85" s="55" t="s">
        <v>188</v>
      </c>
      <c r="C85" s="29">
        <v>1</v>
      </c>
      <c r="D85" s="29">
        <v>5</v>
      </c>
      <c r="G85" s="15"/>
      <c r="H85" t="s">
        <v>188</v>
      </c>
      <c r="I85" s="24">
        <v>7.3764445537251048E-5</v>
      </c>
      <c r="J85" s="24">
        <v>7.3638787021900181E-5</v>
      </c>
      <c r="M85" s="15"/>
      <c r="N85" t="s">
        <v>188</v>
      </c>
      <c r="O85" s="24">
        <v>2.6811987639673702E-6</v>
      </c>
      <c r="P85" s="24">
        <v>2.1691515985345793E-6</v>
      </c>
    </row>
    <row r="86" spans="1:16" x14ac:dyDescent="0.3">
      <c r="A86" s="15"/>
      <c r="B86" s="55" t="s">
        <v>189</v>
      </c>
      <c r="C86" s="29">
        <v>1</v>
      </c>
      <c r="D86" s="29">
        <v>9</v>
      </c>
      <c r="G86" s="15"/>
      <c r="H86" t="s">
        <v>189</v>
      </c>
      <c r="I86" s="24">
        <v>7.3764445537251048E-5</v>
      </c>
      <c r="J86" s="24">
        <v>1.3254981663942032E-4</v>
      </c>
      <c r="M86" s="15"/>
      <c r="N86" t="s">
        <v>189</v>
      </c>
      <c r="O86" s="24">
        <v>2.6811987639673702E-6</v>
      </c>
      <c r="P86" s="24">
        <v>3.9044728773622424E-6</v>
      </c>
    </row>
    <row r="87" spans="1:16" x14ac:dyDescent="0.3">
      <c r="A87" s="15"/>
      <c r="B87" s="55" t="s">
        <v>191</v>
      </c>
      <c r="C87" s="29">
        <v>6159.1666666666661</v>
      </c>
      <c r="D87" s="29">
        <v>17427</v>
      </c>
      <c r="G87" s="15"/>
      <c r="H87" t="s">
        <v>191</v>
      </c>
      <c r="I87" s="24">
        <v>0.4543275141381854</v>
      </c>
      <c r="J87" s="24">
        <v>0.2566606282861309</v>
      </c>
      <c r="M87" s="15"/>
      <c r="N87" t="s">
        <v>191</v>
      </c>
      <c r="O87" s="24">
        <v>1.6513950053735692E-2</v>
      </c>
      <c r="P87" s="24">
        <v>7.5603609815324225E-3</v>
      </c>
    </row>
    <row r="88" spans="1:16" x14ac:dyDescent="0.3">
      <c r="A88" s="15"/>
      <c r="B88" s="55" t="s">
        <v>192</v>
      </c>
      <c r="C88" s="29">
        <v>7182.833333333333</v>
      </c>
      <c r="D88" s="29">
        <v>49097</v>
      </c>
      <c r="G88" s="15"/>
      <c r="H88" t="s">
        <v>192</v>
      </c>
      <c r="I88" s="24">
        <v>0.52983771821981807</v>
      </c>
      <c r="J88" s="24">
        <v>0.72308870528284663</v>
      </c>
      <c r="M88" s="15"/>
      <c r="N88" t="s">
        <v>192</v>
      </c>
      <c r="O88" s="24">
        <v>1.9258603855116959E-2</v>
      </c>
      <c r="P88" s="24">
        <v>2.1299767206650447E-2</v>
      </c>
    </row>
    <row r="89" spans="1:16" x14ac:dyDescent="0.3">
      <c r="A89" s="15"/>
      <c r="B89" s="56" t="s">
        <v>198</v>
      </c>
      <c r="C89" s="29">
        <v>66</v>
      </c>
      <c r="D89" s="29">
        <v>462</v>
      </c>
      <c r="G89" s="15"/>
      <c r="H89" t="s">
        <v>198</v>
      </c>
      <c r="I89" s="24">
        <v>4.7946889599213179E-3</v>
      </c>
      <c r="J89" s="24">
        <v>6.8189516782279566E-3</v>
      </c>
      <c r="M89" s="15"/>
      <c r="N89" t="s">
        <v>198</v>
      </c>
      <c r="O89" s="24">
        <v>1.7427791965787906E-4</v>
      </c>
      <c r="P89" s="24">
        <v>2.0086343802430204E-4</v>
      </c>
    </row>
    <row r="90" spans="1:16" x14ac:dyDescent="0.3">
      <c r="A90" s="15" t="s">
        <v>186</v>
      </c>
      <c r="B90" s="55" t="s">
        <v>177</v>
      </c>
      <c r="C90" s="29">
        <v>16.666666666666668</v>
      </c>
      <c r="D90" s="29">
        <v>100</v>
      </c>
      <c r="G90" s="15" t="s">
        <v>186</v>
      </c>
      <c r="H90" t="s">
        <v>177</v>
      </c>
      <c r="I90" s="24">
        <v>1.9660270525322428E-3</v>
      </c>
      <c r="J90" s="24">
        <v>1.688419133165617E-3</v>
      </c>
      <c r="M90" s="15" t="s">
        <v>186</v>
      </c>
      <c r="N90" t="s">
        <v>177</v>
      </c>
      <c r="O90" s="24">
        <v>4.468664606612284E-5</v>
      </c>
      <c r="P90" s="24">
        <v>4.3383031970691585E-5</v>
      </c>
    </row>
    <row r="91" spans="1:16" x14ac:dyDescent="0.3">
      <c r="A91" s="15"/>
      <c r="B91" s="55" t="s">
        <v>178</v>
      </c>
      <c r="C91" s="29">
        <v>283</v>
      </c>
      <c r="D91" s="29">
        <v>2027</v>
      </c>
      <c r="G91" s="15"/>
      <c r="H91" t="s">
        <v>178</v>
      </c>
      <c r="I91" s="24">
        <v>3.3383139351997479E-2</v>
      </c>
      <c r="J91" s="24">
        <v>3.422425582926706E-2</v>
      </c>
      <c r="M91" s="15"/>
      <c r="N91" t="s">
        <v>178</v>
      </c>
      <c r="O91" s="24">
        <v>7.5877925020276574E-4</v>
      </c>
      <c r="P91" s="24">
        <v>8.7937405804591837E-4</v>
      </c>
    </row>
    <row r="92" spans="1:16" x14ac:dyDescent="0.3">
      <c r="A92" s="16"/>
      <c r="B92" s="55" t="s">
        <v>179</v>
      </c>
      <c r="C92" s="29">
        <v>5.4999999999999991</v>
      </c>
      <c r="D92" s="29">
        <v>33</v>
      </c>
      <c r="G92" s="16"/>
      <c r="H92" t="s">
        <v>179</v>
      </c>
      <c r="I92" s="24">
        <v>6.4878892733564E-4</v>
      </c>
      <c r="J92" s="24">
        <v>5.5717831394465366E-4</v>
      </c>
      <c r="M92" s="16"/>
      <c r="N92" t="s">
        <v>179</v>
      </c>
      <c r="O92" s="24">
        <v>1.4746593201820534E-5</v>
      </c>
      <c r="P92" s="24">
        <v>1.4316400550328223E-5</v>
      </c>
    </row>
    <row r="93" spans="1:16" x14ac:dyDescent="0.3">
      <c r="A93" s="15"/>
      <c r="B93" s="55" t="s">
        <v>180</v>
      </c>
      <c r="C93" s="29">
        <v>4.5</v>
      </c>
      <c r="D93" s="29">
        <v>27</v>
      </c>
      <c r="G93" s="15"/>
      <c r="H93" t="s">
        <v>180</v>
      </c>
      <c r="I93" s="24">
        <v>5.3082730418370556E-4</v>
      </c>
      <c r="J93" s="24">
        <v>4.5587316595471658E-4</v>
      </c>
      <c r="M93" s="15"/>
      <c r="N93" t="s">
        <v>180</v>
      </c>
      <c r="O93" s="24">
        <v>1.2065394437853165E-5</v>
      </c>
      <c r="P93" s="24">
        <v>1.1713418632086727E-5</v>
      </c>
    </row>
    <row r="94" spans="1:16" x14ac:dyDescent="0.3">
      <c r="A94" s="15"/>
      <c r="B94" s="55" t="s">
        <v>181</v>
      </c>
      <c r="C94" s="29">
        <v>11.166666666666666</v>
      </c>
      <c r="D94" s="29">
        <v>67</v>
      </c>
      <c r="G94" s="15"/>
      <c r="H94" t="s">
        <v>181</v>
      </c>
      <c r="I94" s="24">
        <v>1.3172381251966025E-3</v>
      </c>
      <c r="J94" s="24">
        <v>1.1312408192209634E-3</v>
      </c>
      <c r="M94" s="15"/>
      <c r="N94" t="s">
        <v>181</v>
      </c>
      <c r="O94" s="24">
        <v>2.9940052864302299E-5</v>
      </c>
      <c r="P94" s="24">
        <v>2.9066631420363362E-5</v>
      </c>
    </row>
    <row r="95" spans="1:16" x14ac:dyDescent="0.3">
      <c r="A95" s="16"/>
      <c r="B95" s="55" t="s">
        <v>185</v>
      </c>
      <c r="C95" s="29">
        <v>3200</v>
      </c>
      <c r="D95" s="29">
        <v>22400</v>
      </c>
      <c r="G95" s="16"/>
      <c r="H95" t="s">
        <v>185</v>
      </c>
      <c r="I95" s="24">
        <v>0.37747719408619063</v>
      </c>
      <c r="J95" s="24">
        <v>0.3782058858290982</v>
      </c>
      <c r="M95" s="16"/>
      <c r="N95" t="s">
        <v>185</v>
      </c>
      <c r="O95" s="24">
        <v>8.5798360446955844E-3</v>
      </c>
      <c r="P95" s="24">
        <v>9.717799161434915E-3</v>
      </c>
    </row>
    <row r="96" spans="1:16" x14ac:dyDescent="0.3">
      <c r="A96" s="15"/>
      <c r="B96" s="55" t="s">
        <v>187</v>
      </c>
      <c r="C96" s="29">
        <v>1</v>
      </c>
      <c r="D96" s="29">
        <v>4</v>
      </c>
      <c r="G96" s="15"/>
      <c r="H96" t="s">
        <v>187</v>
      </c>
      <c r="I96" s="24">
        <v>1.1796162315193456E-4</v>
      </c>
      <c r="J96" s="24">
        <v>6.7536765326624678E-5</v>
      </c>
      <c r="M96" s="15"/>
      <c r="N96" t="s">
        <v>187</v>
      </c>
      <c r="O96" s="24">
        <v>2.6811987639673702E-6</v>
      </c>
      <c r="P96" s="24">
        <v>1.7353212788276632E-6</v>
      </c>
    </row>
    <row r="97" spans="1:16" x14ac:dyDescent="0.3">
      <c r="A97" s="15"/>
      <c r="B97" s="55" t="s">
        <v>2</v>
      </c>
      <c r="C97" s="29">
        <v>27</v>
      </c>
      <c r="D97" s="29">
        <v>162</v>
      </c>
      <c r="G97" s="15"/>
      <c r="H97" t="s">
        <v>2</v>
      </c>
      <c r="I97" s="24">
        <v>3.1849638251022334E-3</v>
      </c>
      <c r="J97" s="24">
        <v>2.7352389957282998E-3</v>
      </c>
      <c r="M97" s="15"/>
      <c r="N97" t="s">
        <v>2</v>
      </c>
      <c r="O97" s="24">
        <v>7.2392366627118998E-5</v>
      </c>
      <c r="P97" s="24">
        <v>7.0280511792520362E-5</v>
      </c>
    </row>
    <row r="98" spans="1:16" x14ac:dyDescent="0.3">
      <c r="A98" s="15"/>
      <c r="B98" s="55" t="s">
        <v>192</v>
      </c>
      <c r="C98" s="29">
        <v>4836</v>
      </c>
      <c r="D98" s="29">
        <v>33852</v>
      </c>
      <c r="G98" s="15"/>
      <c r="H98" t="s">
        <v>192</v>
      </c>
      <c r="I98" s="24">
        <v>0.57046240956275551</v>
      </c>
      <c r="J98" s="24">
        <v>0.57156364495922463</v>
      </c>
      <c r="M98" s="15"/>
      <c r="N98" t="s">
        <v>192</v>
      </c>
      <c r="O98" s="24">
        <v>1.2966277222546202E-2</v>
      </c>
      <c r="P98" s="24">
        <v>1.4686023982718515E-2</v>
      </c>
    </row>
    <row r="99" spans="1:16" x14ac:dyDescent="0.3">
      <c r="A99" s="15"/>
      <c r="B99" s="55" t="s">
        <v>194</v>
      </c>
      <c r="C99" s="29">
        <v>92.5</v>
      </c>
      <c r="D99" s="29">
        <v>555</v>
      </c>
      <c r="G99" s="15"/>
      <c r="H99" t="s">
        <v>194</v>
      </c>
      <c r="I99" s="24">
        <v>1.0911450141553947E-2</v>
      </c>
      <c r="J99" s="24">
        <v>9.3707261890691746E-3</v>
      </c>
      <c r="M99" s="15"/>
      <c r="N99" t="s">
        <v>194</v>
      </c>
      <c r="O99" s="24">
        <v>2.4801088566698176E-4</v>
      </c>
      <c r="P99" s="24">
        <v>2.4077582743733828E-4</v>
      </c>
    </row>
    <row r="100" spans="1:16" x14ac:dyDescent="0.3">
      <c r="A100" s="15" t="s">
        <v>187</v>
      </c>
      <c r="B100" s="55" t="s">
        <v>178</v>
      </c>
      <c r="C100" s="29">
        <v>17691.333333333332</v>
      </c>
      <c r="D100" s="29">
        <v>106148</v>
      </c>
      <c r="G100" s="15" t="s">
        <v>187</v>
      </c>
      <c r="H100" t="s">
        <v>178</v>
      </c>
      <c r="I100" s="24">
        <v>0.99311403016354172</v>
      </c>
      <c r="J100" s="24">
        <v>0.99311403016354183</v>
      </c>
      <c r="M100" s="15" t="s">
        <v>187</v>
      </c>
      <c r="N100" t="s">
        <v>178</v>
      </c>
      <c r="O100" s="24">
        <v>4.7433981066268067E-2</v>
      </c>
      <c r="P100" s="24">
        <v>4.6050220776249699E-2</v>
      </c>
    </row>
    <row r="101" spans="1:16" x14ac:dyDescent="0.3">
      <c r="A101" s="15"/>
      <c r="B101" s="56" t="s">
        <v>198</v>
      </c>
      <c r="C101" s="29">
        <v>122.66666666666666</v>
      </c>
      <c r="D101" s="29">
        <v>736</v>
      </c>
      <c r="G101" s="15"/>
      <c r="H101" t="s">
        <v>198</v>
      </c>
      <c r="I101" s="24">
        <v>6.8859698364582157E-3</v>
      </c>
      <c r="J101" s="24">
        <v>6.8859698364582165E-3</v>
      </c>
      <c r="M101" s="15"/>
      <c r="N101" t="s">
        <v>198</v>
      </c>
      <c r="O101" s="24">
        <v>3.2889371504666405E-4</v>
      </c>
      <c r="P101" s="24">
        <v>3.1929911530429004E-4</v>
      </c>
    </row>
    <row r="102" spans="1:16" x14ac:dyDescent="0.3">
      <c r="A102" s="15" t="s">
        <v>1</v>
      </c>
      <c r="B102" s="55" t="s">
        <v>177</v>
      </c>
      <c r="C102" s="29">
        <v>1</v>
      </c>
      <c r="D102" s="29">
        <v>16</v>
      </c>
      <c r="G102" s="15" t="s">
        <v>1</v>
      </c>
      <c r="H102" t="s">
        <v>177</v>
      </c>
      <c r="I102" s="24">
        <v>2.1623959346956428E-5</v>
      </c>
      <c r="J102" s="24">
        <v>5.6975795969674635E-5</v>
      </c>
      <c r="M102" s="15" t="s">
        <v>1</v>
      </c>
      <c r="N102" t="s">
        <v>177</v>
      </c>
      <c r="O102" s="24">
        <v>2.6811987639673702E-6</v>
      </c>
      <c r="P102" s="24">
        <v>6.941285115310653E-6</v>
      </c>
    </row>
    <row r="103" spans="1:16" x14ac:dyDescent="0.3">
      <c r="A103" s="16"/>
      <c r="B103" s="55" t="s">
        <v>179</v>
      </c>
      <c r="C103" s="29">
        <v>11</v>
      </c>
      <c r="D103" s="29">
        <v>77</v>
      </c>
      <c r="G103" s="16"/>
      <c r="H103" t="s">
        <v>179</v>
      </c>
      <c r="I103" s="24">
        <v>2.3786355281652069E-4</v>
      </c>
      <c r="J103" s="24">
        <v>2.7419601810405915E-4</v>
      </c>
      <c r="M103" s="16"/>
      <c r="N103" t="s">
        <v>179</v>
      </c>
      <c r="O103" s="24">
        <v>2.9493186403641072E-5</v>
      </c>
      <c r="P103" s="24">
        <v>3.3404934617432519E-5</v>
      </c>
    </row>
    <row r="104" spans="1:16" x14ac:dyDescent="0.3">
      <c r="A104" s="16"/>
      <c r="B104" s="55" t="s">
        <v>181</v>
      </c>
      <c r="C104" s="29">
        <v>21</v>
      </c>
      <c r="D104" s="29">
        <v>135</v>
      </c>
      <c r="G104" s="16"/>
      <c r="H104" t="s">
        <v>181</v>
      </c>
      <c r="I104" s="24">
        <v>4.54103146286085E-4</v>
      </c>
      <c r="J104" s="24">
        <v>4.8073327849412973E-4</v>
      </c>
      <c r="M104" s="16"/>
      <c r="N104" t="s">
        <v>181</v>
      </c>
      <c r="O104" s="24">
        <v>5.6305174043314778E-5</v>
      </c>
      <c r="P104" s="24">
        <v>5.8567093160433635E-5</v>
      </c>
    </row>
    <row r="105" spans="1:16" x14ac:dyDescent="0.3">
      <c r="A105" s="15"/>
      <c r="B105" s="55" t="s">
        <v>184</v>
      </c>
      <c r="C105" s="29">
        <v>2</v>
      </c>
      <c r="D105" s="29">
        <v>17</v>
      </c>
      <c r="G105" s="15"/>
      <c r="H105" t="s">
        <v>184</v>
      </c>
      <c r="I105" s="24">
        <v>4.3247918693912856E-5</v>
      </c>
      <c r="J105" s="24">
        <v>6.0536783217779299E-5</v>
      </c>
      <c r="M105" s="15"/>
      <c r="N105" t="s">
        <v>184</v>
      </c>
      <c r="O105" s="24">
        <v>5.3623975279347404E-6</v>
      </c>
      <c r="P105" s="24">
        <v>7.3751154350175693E-6</v>
      </c>
    </row>
    <row r="106" spans="1:16" x14ac:dyDescent="0.3">
      <c r="A106" s="16"/>
      <c r="B106" s="55" t="s">
        <v>185</v>
      </c>
      <c r="C106" s="29">
        <v>15</v>
      </c>
      <c r="D106" s="29">
        <v>126</v>
      </c>
      <c r="G106" s="16"/>
      <c r="H106" t="s">
        <v>185</v>
      </c>
      <c r="I106" s="24">
        <v>3.243593902043464E-4</v>
      </c>
      <c r="J106" s="24">
        <v>4.4868439326118775E-4</v>
      </c>
      <c r="M106" s="16"/>
      <c r="N106" t="s">
        <v>185</v>
      </c>
      <c r="O106" s="24">
        <v>4.0217981459510551E-5</v>
      </c>
      <c r="P106" s="24">
        <v>5.4662620283071393E-5</v>
      </c>
    </row>
    <row r="107" spans="1:16" x14ac:dyDescent="0.3">
      <c r="A107" s="15"/>
      <c r="B107" s="55" t="s">
        <v>0</v>
      </c>
      <c r="C107" s="29">
        <v>25</v>
      </c>
      <c r="D107" s="29">
        <v>180</v>
      </c>
      <c r="G107" s="15"/>
      <c r="H107" t="s">
        <v>0</v>
      </c>
      <c r="I107" s="24">
        <v>5.4059898367391065E-4</v>
      </c>
      <c r="J107" s="24">
        <v>6.4097770465883957E-4</v>
      </c>
      <c r="M107" s="15"/>
      <c r="N107" t="s">
        <v>0</v>
      </c>
      <c r="O107" s="24">
        <v>6.7029969099184253E-5</v>
      </c>
      <c r="P107" s="24">
        <v>7.8089457547244847E-5</v>
      </c>
    </row>
    <row r="108" spans="1:16" x14ac:dyDescent="0.3">
      <c r="A108" s="16"/>
      <c r="B108" s="55" t="s">
        <v>186</v>
      </c>
      <c r="C108" s="29">
        <v>2</v>
      </c>
      <c r="D108" s="29">
        <v>11</v>
      </c>
      <c r="G108" s="16"/>
      <c r="H108" t="s">
        <v>186</v>
      </c>
      <c r="I108" s="24">
        <v>4.3247918693912856E-5</v>
      </c>
      <c r="J108" s="24">
        <v>3.9170859729151307E-5</v>
      </c>
      <c r="M108" s="16"/>
      <c r="N108" t="s">
        <v>186</v>
      </c>
      <c r="O108" s="24">
        <v>5.3623975279347404E-6</v>
      </c>
      <c r="P108" s="24">
        <v>4.7721335167760741E-6</v>
      </c>
    </row>
    <row r="109" spans="1:16" x14ac:dyDescent="0.3">
      <c r="A109" s="15"/>
      <c r="B109" s="55" t="s">
        <v>1</v>
      </c>
      <c r="C109" s="29">
        <v>4255</v>
      </c>
      <c r="D109" s="29">
        <v>28285</v>
      </c>
      <c r="G109" s="15"/>
      <c r="H109" t="s">
        <v>1</v>
      </c>
      <c r="I109" s="24">
        <v>9.2009947021299596E-2</v>
      </c>
      <c r="J109" s="24">
        <v>0.10072252431264044</v>
      </c>
      <c r="M109" s="15"/>
      <c r="N109" t="s">
        <v>1</v>
      </c>
      <c r="O109" s="24">
        <v>1.1408500740681161E-2</v>
      </c>
      <c r="P109" s="24">
        <v>1.2270890592910115E-2</v>
      </c>
    </row>
    <row r="110" spans="1:16" x14ac:dyDescent="0.3">
      <c r="A110" s="15"/>
      <c r="B110" s="55" t="s">
        <v>188</v>
      </c>
      <c r="C110" s="29">
        <v>4</v>
      </c>
      <c r="D110" s="29">
        <v>29</v>
      </c>
      <c r="G110" s="15"/>
      <c r="H110" t="s">
        <v>188</v>
      </c>
      <c r="I110" s="24">
        <v>8.6495837387825711E-5</v>
      </c>
      <c r="J110" s="24">
        <v>1.0326863019503528E-4</v>
      </c>
      <c r="M110" s="15"/>
      <c r="N110" t="s">
        <v>188</v>
      </c>
      <c r="O110" s="24">
        <v>1.0724795055869481E-5</v>
      </c>
      <c r="P110" s="24">
        <v>1.258107927150056E-5</v>
      </c>
    </row>
    <row r="111" spans="1:16" x14ac:dyDescent="0.3">
      <c r="A111" s="15"/>
      <c r="B111" s="55" t="s">
        <v>189</v>
      </c>
      <c r="C111" s="29">
        <v>2</v>
      </c>
      <c r="D111" s="29">
        <v>17</v>
      </c>
      <c r="G111" s="15"/>
      <c r="H111" t="s">
        <v>189</v>
      </c>
      <c r="I111" s="24">
        <v>4.3247918693912856E-5</v>
      </c>
      <c r="J111" s="24">
        <v>6.0536783217779299E-5</v>
      </c>
      <c r="M111" s="15"/>
      <c r="N111" t="s">
        <v>189</v>
      </c>
      <c r="O111" s="24">
        <v>5.3623975279347404E-6</v>
      </c>
      <c r="P111" s="24">
        <v>7.3751154350175693E-6</v>
      </c>
    </row>
    <row r="112" spans="1:16" x14ac:dyDescent="0.3">
      <c r="A112" s="15"/>
      <c r="B112" s="55" t="s">
        <v>191</v>
      </c>
      <c r="C112" s="29">
        <v>988</v>
      </c>
      <c r="D112" s="29">
        <v>6369</v>
      </c>
      <c r="G112" s="15"/>
      <c r="H112" t="s">
        <v>191</v>
      </c>
      <c r="I112" s="24">
        <v>2.136447183479295E-2</v>
      </c>
      <c r="J112" s="24">
        <v>2.2679927783178608E-2</v>
      </c>
      <c r="M112" s="15"/>
      <c r="N112" t="s">
        <v>191</v>
      </c>
      <c r="O112" s="24">
        <v>2.6490243787997618E-3</v>
      </c>
      <c r="P112" s="24">
        <v>2.7630653062133471E-3</v>
      </c>
    </row>
    <row r="113" spans="1:16" x14ac:dyDescent="0.3">
      <c r="A113" s="16"/>
      <c r="B113" s="55" t="s">
        <v>192</v>
      </c>
      <c r="C113" s="29">
        <v>120</v>
      </c>
      <c r="D113" s="29">
        <v>720</v>
      </c>
      <c r="G113" s="16"/>
      <c r="H113" t="s">
        <v>192</v>
      </c>
      <c r="I113" s="24">
        <v>2.5948751216347712E-3</v>
      </c>
      <c r="J113" s="24">
        <v>2.5639108186353583E-3</v>
      </c>
      <c r="M113" s="16"/>
      <c r="N113" t="s">
        <v>192</v>
      </c>
      <c r="O113" s="24">
        <v>3.2174385167608441E-4</v>
      </c>
      <c r="P113" s="24">
        <v>3.1235783018897939E-4</v>
      </c>
    </row>
    <row r="114" spans="1:16" x14ac:dyDescent="0.3">
      <c r="A114" s="15"/>
      <c r="B114" s="55" t="s">
        <v>194</v>
      </c>
      <c r="C114" s="29">
        <v>32</v>
      </c>
      <c r="D114" s="29">
        <v>237</v>
      </c>
      <c r="G114" s="15"/>
      <c r="H114" t="s">
        <v>194</v>
      </c>
      <c r="I114" s="24">
        <v>6.9196669910260569E-4</v>
      </c>
      <c r="J114" s="24">
        <v>8.4395397780080554E-4</v>
      </c>
      <c r="M114" s="15"/>
      <c r="N114" t="s">
        <v>194</v>
      </c>
      <c r="O114" s="24">
        <v>8.5798360446955846E-5</v>
      </c>
      <c r="P114" s="24">
        <v>1.0281778577053905E-4</v>
      </c>
    </row>
    <row r="115" spans="1:16" x14ac:dyDescent="0.3">
      <c r="A115" s="15"/>
      <c r="B115" s="56" t="s">
        <v>198</v>
      </c>
      <c r="C115" s="29">
        <v>40767</v>
      </c>
      <c r="D115" s="29">
        <v>244602</v>
      </c>
      <c r="G115" s="15"/>
      <c r="H115" t="s">
        <v>198</v>
      </c>
      <c r="I115" s="24">
        <v>0.88154395069737268</v>
      </c>
      <c r="J115" s="24">
        <v>0.87102460286089711</v>
      </c>
      <c r="M115" s="15"/>
      <c r="N115" t="s">
        <v>198</v>
      </c>
      <c r="O115" s="24">
        <v>0.10930443001065779</v>
      </c>
      <c r="P115" s="24">
        <v>0.10611576386095102</v>
      </c>
    </row>
    <row r="116" spans="1:16" x14ac:dyDescent="0.3">
      <c r="A116" s="15" t="s">
        <v>2</v>
      </c>
      <c r="B116" s="55" t="s">
        <v>178</v>
      </c>
      <c r="C116" s="29">
        <v>27</v>
      </c>
      <c r="D116" s="29">
        <v>125</v>
      </c>
      <c r="G116" s="15" t="s">
        <v>2</v>
      </c>
      <c r="H116" t="s">
        <v>178</v>
      </c>
      <c r="I116" s="24">
        <v>1.1582514692634379E-3</v>
      </c>
      <c r="J116" s="24">
        <v>1.0396653109431013E-3</v>
      </c>
      <c r="M116" s="15" t="s">
        <v>2</v>
      </c>
      <c r="N116" t="s">
        <v>178</v>
      </c>
      <c r="O116" s="24">
        <v>7.2392366627118998E-5</v>
      </c>
      <c r="P116" s="24">
        <v>5.4228789963364481E-5</v>
      </c>
    </row>
    <row r="117" spans="1:16" x14ac:dyDescent="0.3">
      <c r="A117" s="15"/>
      <c r="B117" s="55" t="s">
        <v>179</v>
      </c>
      <c r="C117" s="29">
        <v>2</v>
      </c>
      <c r="D117" s="29">
        <v>31</v>
      </c>
      <c r="G117" s="15"/>
      <c r="H117" t="s">
        <v>179</v>
      </c>
      <c r="I117" s="24">
        <v>8.5796405130625028E-5</v>
      </c>
      <c r="J117" s="24">
        <v>2.5783699711388907E-4</v>
      </c>
      <c r="M117" s="15"/>
      <c r="N117" t="s">
        <v>179</v>
      </c>
      <c r="O117" s="24">
        <v>5.3623975279347404E-6</v>
      </c>
      <c r="P117" s="24">
        <v>1.3448739910914391E-5</v>
      </c>
    </row>
    <row r="118" spans="1:16" x14ac:dyDescent="0.3">
      <c r="A118" s="15"/>
      <c r="B118" s="55" t="s">
        <v>180</v>
      </c>
      <c r="C118" s="29">
        <v>259</v>
      </c>
      <c r="D118" s="29">
        <v>1088</v>
      </c>
      <c r="G118" s="15"/>
      <c r="H118" t="s">
        <v>180</v>
      </c>
      <c r="I118" s="24">
        <v>1.1110634464415941E-2</v>
      </c>
      <c r="J118" s="24">
        <v>9.0492468664487534E-3</v>
      </c>
      <c r="M118" s="15"/>
      <c r="N118" t="s">
        <v>180</v>
      </c>
      <c r="O118" s="24">
        <v>6.9443047986754891E-4</v>
      </c>
      <c r="P118" s="24">
        <v>4.7200738784112443E-4</v>
      </c>
    </row>
    <row r="119" spans="1:16" x14ac:dyDescent="0.3">
      <c r="A119" s="15"/>
      <c r="B119" s="55" t="s">
        <v>181</v>
      </c>
      <c r="C119" s="29">
        <v>4</v>
      </c>
      <c r="D119" s="29">
        <v>33</v>
      </c>
      <c r="G119" s="15"/>
      <c r="H119" t="s">
        <v>181</v>
      </c>
      <c r="I119" s="24">
        <v>1.7159281026125006E-4</v>
      </c>
      <c r="J119" s="24">
        <v>2.744716420889787E-4</v>
      </c>
      <c r="M119" s="15"/>
      <c r="N119" t="s">
        <v>181</v>
      </c>
      <c r="O119" s="24">
        <v>1.0724795055869481E-5</v>
      </c>
      <c r="P119" s="24">
        <v>1.4316400550328223E-5</v>
      </c>
    </row>
    <row r="120" spans="1:16" x14ac:dyDescent="0.3">
      <c r="A120" s="15"/>
      <c r="B120" s="55" t="s">
        <v>184</v>
      </c>
      <c r="C120" s="29">
        <v>1</v>
      </c>
      <c r="D120" s="29">
        <v>5</v>
      </c>
      <c r="G120" s="15"/>
      <c r="H120" t="s">
        <v>184</v>
      </c>
      <c r="I120" s="24">
        <v>4.2898202565312514E-5</v>
      </c>
      <c r="J120" s="24">
        <v>4.1586612437724047E-5</v>
      </c>
      <c r="M120" s="15"/>
      <c r="N120" t="s">
        <v>184</v>
      </c>
      <c r="O120" s="24">
        <v>2.6811987639673702E-6</v>
      </c>
      <c r="P120" s="24">
        <v>2.1691515985345793E-6</v>
      </c>
    </row>
    <row r="121" spans="1:16" x14ac:dyDescent="0.3">
      <c r="A121" s="15"/>
      <c r="B121" s="55" t="s">
        <v>185</v>
      </c>
      <c r="C121" s="29">
        <v>4246</v>
      </c>
      <c r="D121" s="29">
        <v>24830</v>
      </c>
      <c r="G121" s="15"/>
      <c r="H121" t="s">
        <v>185</v>
      </c>
      <c r="I121" s="24">
        <v>0.18214576809231695</v>
      </c>
      <c r="J121" s="24">
        <v>0.20651911736573761</v>
      </c>
      <c r="M121" s="15"/>
      <c r="N121" t="s">
        <v>185</v>
      </c>
      <c r="O121" s="24">
        <v>1.1384369951805454E-2</v>
      </c>
      <c r="P121" s="24">
        <v>1.0772006838322721E-2</v>
      </c>
    </row>
    <row r="122" spans="1:16" x14ac:dyDescent="0.3">
      <c r="A122" s="15"/>
      <c r="B122" s="55" t="s">
        <v>0</v>
      </c>
      <c r="C122" s="29">
        <v>1</v>
      </c>
      <c r="D122" s="29">
        <v>8</v>
      </c>
      <c r="G122" s="15"/>
      <c r="H122" t="s">
        <v>0</v>
      </c>
      <c r="I122" s="24">
        <v>4.2898202565312514E-5</v>
      </c>
      <c r="J122" s="24">
        <v>6.6538579900358478E-5</v>
      </c>
      <c r="M122" s="15"/>
      <c r="N122" t="s">
        <v>0</v>
      </c>
      <c r="O122" s="24">
        <v>2.6811987639673702E-6</v>
      </c>
      <c r="P122" s="24">
        <v>3.4706425576553265E-6</v>
      </c>
    </row>
    <row r="123" spans="1:16" x14ac:dyDescent="0.3">
      <c r="A123" s="15"/>
      <c r="B123" s="55" t="s">
        <v>187</v>
      </c>
      <c r="C123" s="29">
        <v>2</v>
      </c>
      <c r="D123" s="29">
        <v>10</v>
      </c>
      <c r="G123" s="15"/>
      <c r="H123" t="s">
        <v>187</v>
      </c>
      <c r="I123" s="24">
        <v>8.5796405130625028E-5</v>
      </c>
      <c r="J123" s="24">
        <v>8.3173224875448095E-5</v>
      </c>
      <c r="M123" s="15"/>
      <c r="N123" t="s">
        <v>187</v>
      </c>
      <c r="O123" s="24">
        <v>5.3623975279347404E-6</v>
      </c>
      <c r="P123" s="24">
        <v>4.3383031970691586E-6</v>
      </c>
    </row>
    <row r="124" spans="1:16" x14ac:dyDescent="0.3">
      <c r="A124" s="15"/>
      <c r="B124" s="55" t="s">
        <v>2</v>
      </c>
      <c r="C124" s="29">
        <v>43</v>
      </c>
      <c r="D124" s="29">
        <v>147</v>
      </c>
      <c r="G124" s="15"/>
      <c r="H124" t="s">
        <v>2</v>
      </c>
      <c r="I124" s="24">
        <v>1.8446227103084381E-3</v>
      </c>
      <c r="J124" s="24">
        <v>1.2226464056690871E-3</v>
      </c>
      <c r="M124" s="15"/>
      <c r="N124" t="s">
        <v>2</v>
      </c>
      <c r="O124" s="24">
        <v>1.1529154685059691E-4</v>
      </c>
      <c r="P124" s="24">
        <v>6.3773056996916627E-5</v>
      </c>
    </row>
    <row r="125" spans="1:16" x14ac:dyDescent="0.3">
      <c r="A125" s="15"/>
      <c r="B125" s="55" t="s">
        <v>188</v>
      </c>
      <c r="C125" s="29">
        <v>22</v>
      </c>
      <c r="D125" s="29">
        <v>90</v>
      </c>
      <c r="G125" s="15"/>
      <c r="H125" t="s">
        <v>188</v>
      </c>
      <c r="I125" s="24">
        <v>9.4376045643687525E-4</v>
      </c>
      <c r="J125" s="24">
        <v>7.4855902387903285E-4</v>
      </c>
      <c r="M125" s="15"/>
      <c r="N125" t="s">
        <v>188</v>
      </c>
      <c r="O125" s="24">
        <v>5.8986372807282143E-5</v>
      </c>
      <c r="P125" s="24">
        <v>3.9044728773622424E-5</v>
      </c>
    </row>
    <row r="126" spans="1:16" x14ac:dyDescent="0.3">
      <c r="A126" s="15"/>
      <c r="B126" s="55" t="s">
        <v>191</v>
      </c>
      <c r="C126" s="29">
        <v>10</v>
      </c>
      <c r="D126" s="29">
        <v>76</v>
      </c>
      <c r="G126" s="15"/>
      <c r="H126" t="s">
        <v>191</v>
      </c>
      <c r="I126" s="24">
        <v>4.2898202565312514E-4</v>
      </c>
      <c r="J126" s="24">
        <v>6.321165090534055E-4</v>
      </c>
      <c r="M126" s="15"/>
      <c r="N126" t="s">
        <v>191</v>
      </c>
      <c r="O126" s="24">
        <v>2.6811987639673703E-5</v>
      </c>
      <c r="P126" s="24">
        <v>3.2971104297725601E-5</v>
      </c>
    </row>
    <row r="127" spans="1:16" x14ac:dyDescent="0.3">
      <c r="A127" s="15"/>
      <c r="B127" s="55" t="s">
        <v>192</v>
      </c>
      <c r="C127" s="29">
        <v>32</v>
      </c>
      <c r="D127" s="29">
        <v>164</v>
      </c>
      <c r="G127" s="15"/>
      <c r="H127" t="s">
        <v>192</v>
      </c>
      <c r="I127" s="24">
        <v>1.3727424820900004E-3</v>
      </c>
      <c r="J127" s="24">
        <v>1.3640408879573487E-3</v>
      </c>
      <c r="M127" s="15"/>
      <c r="N127" t="s">
        <v>192</v>
      </c>
      <c r="O127" s="24">
        <v>8.5798360446955846E-5</v>
      </c>
      <c r="P127" s="24">
        <v>7.11481724319342E-5</v>
      </c>
    </row>
    <row r="128" spans="1:16" x14ac:dyDescent="0.3">
      <c r="A128" s="15"/>
      <c r="B128" s="55" t="s">
        <v>193</v>
      </c>
      <c r="C128" s="29">
        <v>3</v>
      </c>
      <c r="D128" s="29">
        <v>19</v>
      </c>
      <c r="G128" s="15"/>
      <c r="H128" t="s">
        <v>193</v>
      </c>
      <c r="I128" s="24">
        <v>1.2869460769593754E-4</v>
      </c>
      <c r="J128" s="24">
        <v>1.5802912726335137E-4</v>
      </c>
      <c r="M128" s="15"/>
      <c r="N128" t="s">
        <v>193</v>
      </c>
      <c r="O128" s="24">
        <v>8.0435962919021101E-6</v>
      </c>
      <c r="P128" s="24">
        <v>8.2427760744314001E-6</v>
      </c>
    </row>
    <row r="129" spans="1:16" x14ac:dyDescent="0.3">
      <c r="A129" s="15"/>
      <c r="B129" s="55" t="s">
        <v>194</v>
      </c>
      <c r="C129" s="29">
        <v>14537</v>
      </c>
      <c r="D129" s="29">
        <v>77117</v>
      </c>
      <c r="G129" s="15"/>
      <c r="H129" t="s">
        <v>194</v>
      </c>
      <c r="I129" s="24">
        <v>0.62361117069194805</v>
      </c>
      <c r="J129" s="24">
        <v>0.64140695827199312</v>
      </c>
      <c r="M129" s="15"/>
      <c r="N129" t="s">
        <v>194</v>
      </c>
      <c r="O129" s="24">
        <v>3.8976586431793664E-2</v>
      </c>
      <c r="P129" s="24">
        <v>3.345569276483823E-2</v>
      </c>
    </row>
    <row r="130" spans="1:16" x14ac:dyDescent="0.3">
      <c r="A130" s="15"/>
      <c r="B130" s="56" t="s">
        <v>198</v>
      </c>
      <c r="C130" s="29">
        <v>4122</v>
      </c>
      <c r="D130" s="29">
        <v>16488</v>
      </c>
      <c r="G130" s="15"/>
      <c r="H130" t="s">
        <v>198</v>
      </c>
      <c r="I130" s="24">
        <v>0.17682639097421818</v>
      </c>
      <c r="J130" s="24">
        <v>0.13713601317463883</v>
      </c>
      <c r="M130" s="15"/>
      <c r="N130" t="s">
        <v>198</v>
      </c>
      <c r="O130" s="24">
        <v>1.1051901305073501E-2</v>
      </c>
      <c r="P130" s="24">
        <v>7.1529943113276279E-3</v>
      </c>
    </row>
    <row r="131" spans="1:16" x14ac:dyDescent="0.3">
      <c r="A131" s="15" t="s">
        <v>188</v>
      </c>
      <c r="B131" s="55" t="s">
        <v>178</v>
      </c>
      <c r="C131" s="29">
        <v>1226</v>
      </c>
      <c r="D131" s="29">
        <v>3045</v>
      </c>
      <c r="G131" s="15" t="s">
        <v>188</v>
      </c>
      <c r="H131" t="s">
        <v>178</v>
      </c>
      <c r="I131" s="24">
        <v>0.16531823085221142</v>
      </c>
      <c r="J131" s="24">
        <v>8.9870727820081459E-2</v>
      </c>
      <c r="M131" s="15" t="s">
        <v>188</v>
      </c>
      <c r="N131" t="s">
        <v>178</v>
      </c>
      <c r="O131" s="24">
        <v>3.287149684623996E-3</v>
      </c>
      <c r="P131" s="24">
        <v>1.3210133235075586E-3</v>
      </c>
    </row>
    <row r="132" spans="1:16" x14ac:dyDescent="0.3">
      <c r="A132" s="16"/>
      <c r="B132" s="55" t="s">
        <v>180</v>
      </c>
      <c r="C132" s="29">
        <v>67</v>
      </c>
      <c r="D132" s="29">
        <v>347</v>
      </c>
      <c r="G132" s="16"/>
      <c r="H132" t="s">
        <v>180</v>
      </c>
      <c r="I132" s="24">
        <v>9.0345199568500536E-3</v>
      </c>
      <c r="J132" s="24">
        <v>1.0241426125966589E-2</v>
      </c>
      <c r="M132" s="16"/>
      <c r="N132" t="s">
        <v>180</v>
      </c>
      <c r="O132" s="24">
        <v>1.7964031718581381E-4</v>
      </c>
      <c r="P132" s="24">
        <v>1.5053912093829978E-4</v>
      </c>
    </row>
    <row r="133" spans="1:16" x14ac:dyDescent="0.3">
      <c r="A133" s="59"/>
      <c r="B133" s="60" t="s">
        <v>188</v>
      </c>
      <c r="C133" s="61">
        <v>6123</v>
      </c>
      <c r="D133" s="61">
        <v>30490</v>
      </c>
      <c r="G133" s="59"/>
      <c r="H133" s="59" t="s">
        <v>188</v>
      </c>
      <c r="I133" s="62">
        <v>0.82564724919093846</v>
      </c>
      <c r="J133" s="62">
        <v>0.899887846053952</v>
      </c>
      <c r="M133" s="59"/>
      <c r="N133" s="59" t="s">
        <v>188</v>
      </c>
      <c r="O133" s="62">
        <v>1.6416980031772208E-2</v>
      </c>
      <c r="P133" s="62">
        <v>1.3227486447863864E-2</v>
      </c>
    </row>
    <row r="134" spans="1:16" x14ac:dyDescent="0.3">
      <c r="A134" s="15" t="s">
        <v>189</v>
      </c>
      <c r="B134" s="55" t="s">
        <v>177</v>
      </c>
      <c r="C134">
        <v>1.5</v>
      </c>
      <c r="D134">
        <v>9</v>
      </c>
      <c r="G134" s="15" t="s">
        <v>189</v>
      </c>
      <c r="H134" t="s">
        <v>177</v>
      </c>
      <c r="I134" s="24">
        <v>1.8258170531312764E-4</v>
      </c>
      <c r="J134" s="24">
        <v>1.7759185445360905E-4</v>
      </c>
      <c r="M134" s="15" t="s">
        <v>189</v>
      </c>
      <c r="N134" t="s">
        <v>177</v>
      </c>
      <c r="O134" s="24">
        <v>4.0217981459510551E-6</v>
      </c>
      <c r="P134" s="24">
        <v>3.9044728773622424E-6</v>
      </c>
    </row>
    <row r="135" spans="1:16" x14ac:dyDescent="0.3">
      <c r="A135" s="15"/>
      <c r="B135" s="55" t="s">
        <v>178</v>
      </c>
      <c r="C135">
        <v>5.8333333333333339</v>
      </c>
      <c r="D135">
        <v>33</v>
      </c>
      <c r="G135" s="15"/>
      <c r="H135" t="s">
        <v>178</v>
      </c>
      <c r="I135" s="24">
        <v>7.1003996510660746E-4</v>
      </c>
      <c r="J135" s="24">
        <v>6.5117013299656652E-4</v>
      </c>
      <c r="M135" s="15"/>
      <c r="N135" t="s">
        <v>178</v>
      </c>
      <c r="O135" s="24">
        <v>1.5640326123142996E-5</v>
      </c>
      <c r="P135" s="24">
        <v>1.4316400550328223E-5</v>
      </c>
    </row>
    <row r="136" spans="1:16" x14ac:dyDescent="0.3">
      <c r="A136" s="15"/>
      <c r="B136" s="55" t="s">
        <v>179</v>
      </c>
      <c r="C136">
        <v>109</v>
      </c>
      <c r="D136">
        <v>654</v>
      </c>
      <c r="G136" s="15"/>
      <c r="H136" t="s">
        <v>179</v>
      </c>
      <c r="I136" s="24">
        <v>1.3267603919420607E-2</v>
      </c>
      <c r="J136" s="24">
        <v>1.2905008090295591E-2</v>
      </c>
      <c r="M136" s="15"/>
      <c r="N136" t="s">
        <v>179</v>
      </c>
      <c r="O136" s="24">
        <v>2.9225066527244334E-4</v>
      </c>
      <c r="P136" s="24">
        <v>2.8372502908832298E-4</v>
      </c>
    </row>
    <row r="137" spans="1:16" x14ac:dyDescent="0.3">
      <c r="A137" s="15"/>
      <c r="B137" s="55" t="s">
        <v>185</v>
      </c>
      <c r="C137">
        <v>66</v>
      </c>
      <c r="D137">
        <v>396</v>
      </c>
      <c r="G137" s="15"/>
      <c r="H137" t="s">
        <v>185</v>
      </c>
      <c r="I137" s="24">
        <v>8.0335950337776154E-3</v>
      </c>
      <c r="J137" s="24">
        <v>7.8140415959587987E-3</v>
      </c>
      <c r="M137" s="15"/>
      <c r="N137" t="s">
        <v>185</v>
      </c>
      <c r="O137" s="24">
        <v>1.7695911842184644E-4</v>
      </c>
      <c r="P137" s="24">
        <v>1.7179680660393866E-4</v>
      </c>
    </row>
    <row r="138" spans="1:16" x14ac:dyDescent="0.3">
      <c r="A138" s="15"/>
      <c r="B138" s="55" t="s">
        <v>2</v>
      </c>
      <c r="C138">
        <v>5</v>
      </c>
      <c r="D138">
        <v>30</v>
      </c>
      <c r="G138" s="15"/>
      <c r="H138" t="s">
        <v>2</v>
      </c>
      <c r="I138" s="24">
        <v>6.0860568437709212E-4</v>
      </c>
      <c r="J138" s="24">
        <v>5.9197284817869684E-4</v>
      </c>
      <c r="M138" s="15"/>
      <c r="N138" t="s">
        <v>2</v>
      </c>
      <c r="O138" s="24">
        <v>1.3405993819836851E-5</v>
      </c>
      <c r="P138" s="24">
        <v>1.3014909591207475E-5</v>
      </c>
    </row>
    <row r="139" spans="1:16" x14ac:dyDescent="0.3">
      <c r="A139" s="15"/>
      <c r="B139" s="55" t="s">
        <v>189</v>
      </c>
      <c r="C139">
        <v>7868.166666666667</v>
      </c>
      <c r="D139">
        <v>48419</v>
      </c>
      <c r="G139" s="15"/>
      <c r="H139" t="s">
        <v>189</v>
      </c>
      <c r="I139" s="24">
        <v>0.95772219179193807</v>
      </c>
      <c r="J139" s="24">
        <v>0.95542444453214415</v>
      </c>
      <c r="M139" s="15"/>
      <c r="N139" t="s">
        <v>189</v>
      </c>
      <c r="O139" s="24">
        <v>2.1096118741355932E-2</v>
      </c>
      <c r="P139" s="24">
        <v>2.1005630249889159E-2</v>
      </c>
    </row>
    <row r="140" spans="1:16" x14ac:dyDescent="0.3">
      <c r="A140" s="15"/>
      <c r="B140" s="55" t="s">
        <v>192</v>
      </c>
      <c r="C140">
        <v>51</v>
      </c>
      <c r="D140">
        <v>483</v>
      </c>
      <c r="G140" s="15"/>
      <c r="H140" t="s">
        <v>192</v>
      </c>
      <c r="I140" s="24">
        <v>6.2077779806463396E-3</v>
      </c>
      <c r="J140" s="24">
        <v>9.5307628556770205E-3</v>
      </c>
      <c r="M140" s="15"/>
      <c r="N140" t="s">
        <v>192</v>
      </c>
      <c r="O140" s="24">
        <v>1.3674113696233588E-4</v>
      </c>
      <c r="P140" s="24">
        <v>2.0954004441844034E-4</v>
      </c>
    </row>
    <row r="141" spans="1:16" x14ac:dyDescent="0.3">
      <c r="A141" s="15"/>
      <c r="B141" s="55" t="s">
        <v>193</v>
      </c>
      <c r="C141">
        <v>109</v>
      </c>
      <c r="D141">
        <v>654</v>
      </c>
      <c r="G141" s="15"/>
      <c r="H141" t="s">
        <v>193</v>
      </c>
      <c r="I141" s="24">
        <v>1.3267603919420607E-2</v>
      </c>
      <c r="J141" s="24">
        <v>1.2905008090295591E-2</v>
      </c>
      <c r="M141" s="15"/>
      <c r="N141" t="s">
        <v>193</v>
      </c>
      <c r="O141" s="24">
        <v>2.9225066527244334E-4</v>
      </c>
      <c r="P141" s="24">
        <v>2.8372502908832298E-4</v>
      </c>
    </row>
    <row r="142" spans="1:16" x14ac:dyDescent="0.3">
      <c r="A142" s="15" t="s">
        <v>190</v>
      </c>
      <c r="B142" s="56" t="s">
        <v>198</v>
      </c>
      <c r="C142">
        <v>5259</v>
      </c>
      <c r="D142">
        <v>36813</v>
      </c>
      <c r="G142" s="15" t="s">
        <v>190</v>
      </c>
      <c r="H142" t="s">
        <v>198</v>
      </c>
      <c r="I142" s="24">
        <v>1</v>
      </c>
      <c r="J142" s="24">
        <v>1</v>
      </c>
      <c r="M142" s="15" t="s">
        <v>190</v>
      </c>
      <c r="N142" t="s">
        <v>198</v>
      </c>
      <c r="O142" s="24">
        <v>1.41004242997044E-2</v>
      </c>
      <c r="P142" s="24">
        <v>1.5970595559370693E-2</v>
      </c>
    </row>
    <row r="143" spans="1:16" x14ac:dyDescent="0.3">
      <c r="A143" s="15" t="s">
        <v>191</v>
      </c>
      <c r="B143" s="55" t="s">
        <v>191</v>
      </c>
      <c r="C143">
        <v>10000</v>
      </c>
      <c r="D143">
        <v>69000</v>
      </c>
      <c r="G143" s="15" t="s">
        <v>191</v>
      </c>
      <c r="H143" t="s">
        <v>191</v>
      </c>
      <c r="I143" s="24">
        <v>0.81855388813096863</v>
      </c>
      <c r="J143" s="24">
        <v>0.83839611178614826</v>
      </c>
      <c r="M143" s="15" t="s">
        <v>191</v>
      </c>
      <c r="N143" t="s">
        <v>191</v>
      </c>
      <c r="O143" s="24">
        <v>2.6811987639673702E-2</v>
      </c>
      <c r="P143" s="24">
        <v>2.9934292059777191E-2</v>
      </c>
    </row>
    <row r="144" spans="1:16" x14ac:dyDescent="0.3">
      <c r="A144" s="15"/>
      <c r="B144" s="56" t="s">
        <v>198</v>
      </c>
      <c r="C144">
        <v>2216.6666666666665</v>
      </c>
      <c r="D144">
        <v>13300</v>
      </c>
      <c r="G144" s="15"/>
      <c r="H144" t="s">
        <v>198</v>
      </c>
      <c r="I144" s="24">
        <v>0.18144611186903137</v>
      </c>
      <c r="J144" s="24">
        <v>0.16160388821385177</v>
      </c>
      <c r="M144" s="15"/>
      <c r="N144" t="s">
        <v>198</v>
      </c>
      <c r="O144" s="24">
        <v>5.9433239267943369E-3</v>
      </c>
      <c r="P144" s="24">
        <v>5.7699432521019804E-3</v>
      </c>
    </row>
    <row r="145" spans="1:16" x14ac:dyDescent="0.3">
      <c r="A145" s="15" t="s">
        <v>192</v>
      </c>
      <c r="B145" s="55" t="s">
        <v>177</v>
      </c>
      <c r="C145">
        <v>1</v>
      </c>
      <c r="D145">
        <v>7</v>
      </c>
      <c r="G145" s="15" t="s">
        <v>192</v>
      </c>
      <c r="H145" t="s">
        <v>177</v>
      </c>
      <c r="I145" s="24">
        <v>5.3447354355959376E-4</v>
      </c>
      <c r="J145" s="24">
        <v>8.1775700934579444E-4</v>
      </c>
      <c r="M145" s="15" t="s">
        <v>192</v>
      </c>
      <c r="N145" t="s">
        <v>177</v>
      </c>
      <c r="O145" s="24">
        <v>2.6811987639673702E-6</v>
      </c>
      <c r="P145" s="24">
        <v>3.036812237948411E-6</v>
      </c>
    </row>
    <row r="146" spans="1:16" x14ac:dyDescent="0.3">
      <c r="A146" s="15"/>
      <c r="B146" s="55" t="s">
        <v>181</v>
      </c>
      <c r="C146">
        <v>2</v>
      </c>
      <c r="D146">
        <v>11</v>
      </c>
      <c r="G146" s="15"/>
      <c r="H146" t="s">
        <v>181</v>
      </c>
      <c r="I146" s="24">
        <v>1.0689470871191875E-3</v>
      </c>
      <c r="J146" s="24">
        <v>1.2850467289719626E-3</v>
      </c>
      <c r="M146" s="15"/>
      <c r="N146" t="s">
        <v>181</v>
      </c>
      <c r="O146" s="24">
        <v>5.3623975279347404E-6</v>
      </c>
      <c r="P146" s="24">
        <v>4.7721335167760741E-6</v>
      </c>
    </row>
    <row r="147" spans="1:16" x14ac:dyDescent="0.3">
      <c r="A147" s="15"/>
      <c r="B147" s="55" t="s">
        <v>183</v>
      </c>
      <c r="C147">
        <v>1</v>
      </c>
      <c r="D147">
        <v>9</v>
      </c>
      <c r="G147" s="15"/>
      <c r="H147" t="s">
        <v>183</v>
      </c>
      <c r="I147" s="24">
        <v>5.3447354355959376E-4</v>
      </c>
      <c r="J147" s="24">
        <v>1.0514018691588785E-3</v>
      </c>
      <c r="M147" s="15"/>
      <c r="N147" t="s">
        <v>183</v>
      </c>
      <c r="O147" s="24">
        <v>2.6811987639673702E-6</v>
      </c>
      <c r="P147" s="24">
        <v>3.9044728773622424E-6</v>
      </c>
    </row>
    <row r="148" spans="1:16" x14ac:dyDescent="0.3">
      <c r="A148" s="15"/>
      <c r="B148" s="55" t="s">
        <v>184</v>
      </c>
      <c r="C148">
        <v>2</v>
      </c>
      <c r="D148">
        <v>7</v>
      </c>
      <c r="G148" s="15"/>
      <c r="H148" t="s">
        <v>184</v>
      </c>
      <c r="I148" s="24">
        <v>1.0689470871191875E-3</v>
      </c>
      <c r="J148" s="24">
        <v>8.1775700934579444E-4</v>
      </c>
      <c r="M148" s="15"/>
      <c r="N148" t="s">
        <v>184</v>
      </c>
      <c r="O148" s="24">
        <v>5.3623975279347404E-6</v>
      </c>
      <c r="P148" s="24">
        <v>3.036812237948411E-6</v>
      </c>
    </row>
    <row r="149" spans="1:16" x14ac:dyDescent="0.3">
      <c r="A149" s="15"/>
      <c r="B149" s="55" t="s">
        <v>185</v>
      </c>
      <c r="C149">
        <v>1575</v>
      </c>
      <c r="D149">
        <v>6623</v>
      </c>
      <c r="G149" s="15"/>
      <c r="H149" t="s">
        <v>185</v>
      </c>
      <c r="I149" s="24">
        <v>0.84179583110636025</v>
      </c>
      <c r="J149" s="24">
        <v>0.77371495327102802</v>
      </c>
      <c r="M149" s="15"/>
      <c r="N149" t="s">
        <v>185</v>
      </c>
      <c r="O149" s="24">
        <v>4.2228880532486079E-3</v>
      </c>
      <c r="P149" s="24">
        <v>2.8732582074189037E-3</v>
      </c>
    </row>
    <row r="150" spans="1:16" x14ac:dyDescent="0.3">
      <c r="A150" s="15"/>
      <c r="B150" s="55" t="s">
        <v>0</v>
      </c>
      <c r="C150">
        <v>20</v>
      </c>
      <c r="D150">
        <v>148</v>
      </c>
      <c r="G150" s="15"/>
      <c r="H150" t="s">
        <v>0</v>
      </c>
      <c r="I150" s="24">
        <v>1.0689470871191877E-2</v>
      </c>
      <c r="J150" s="24">
        <v>1.7289719626168223E-2</v>
      </c>
      <c r="M150" s="15"/>
      <c r="N150" t="s">
        <v>0</v>
      </c>
      <c r="O150" s="24">
        <v>5.3623975279347405E-5</v>
      </c>
      <c r="P150" s="24">
        <v>6.4206887316623539E-5</v>
      </c>
    </row>
    <row r="151" spans="1:16" x14ac:dyDescent="0.3">
      <c r="A151" s="15"/>
      <c r="B151" s="55" t="s">
        <v>1</v>
      </c>
      <c r="C151">
        <v>14</v>
      </c>
      <c r="D151">
        <v>85</v>
      </c>
      <c r="G151" s="15"/>
      <c r="H151" t="s">
        <v>1</v>
      </c>
      <c r="I151" s="24">
        <v>7.4826296098343134E-3</v>
      </c>
      <c r="J151" s="24">
        <v>9.9299065420560741E-3</v>
      </c>
      <c r="M151" s="15"/>
      <c r="N151" t="s">
        <v>1</v>
      </c>
      <c r="O151" s="24">
        <v>3.7536782695543185E-5</v>
      </c>
      <c r="P151" s="24">
        <v>3.6875577175087843E-5</v>
      </c>
    </row>
    <row r="152" spans="1:16" x14ac:dyDescent="0.3">
      <c r="A152" s="15"/>
      <c r="B152" s="55" t="s">
        <v>2</v>
      </c>
      <c r="C152">
        <v>3</v>
      </c>
      <c r="D152">
        <v>5</v>
      </c>
      <c r="G152" s="15"/>
      <c r="H152" t="s">
        <v>2</v>
      </c>
      <c r="I152" s="24">
        <v>1.6034206306787815E-3</v>
      </c>
      <c r="J152" s="24">
        <v>5.8411214953271024E-4</v>
      </c>
      <c r="M152" s="15"/>
      <c r="N152" t="s">
        <v>2</v>
      </c>
      <c r="O152" s="24">
        <v>8.0435962919021101E-6</v>
      </c>
      <c r="P152" s="24">
        <v>2.1691515985345793E-6</v>
      </c>
    </row>
    <row r="153" spans="1:16" x14ac:dyDescent="0.3">
      <c r="A153" s="15"/>
      <c r="B153" s="55" t="s">
        <v>189</v>
      </c>
      <c r="C153">
        <v>8</v>
      </c>
      <c r="D153">
        <v>43</v>
      </c>
      <c r="G153" s="15"/>
      <c r="H153" t="s">
        <v>189</v>
      </c>
      <c r="I153" s="24">
        <v>4.27578834847675E-3</v>
      </c>
      <c r="J153" s="24">
        <v>5.0233644859813088E-3</v>
      </c>
      <c r="M153" s="15"/>
      <c r="N153" t="s">
        <v>189</v>
      </c>
      <c r="O153" s="24">
        <v>2.1449590111738962E-5</v>
      </c>
      <c r="P153" s="24">
        <v>1.8654703747397381E-5</v>
      </c>
    </row>
    <row r="154" spans="1:16" x14ac:dyDescent="0.3">
      <c r="A154" s="15"/>
      <c r="B154" s="55" t="s">
        <v>191</v>
      </c>
      <c r="C154">
        <v>213</v>
      </c>
      <c r="D154">
        <v>1430</v>
      </c>
      <c r="G154" s="15"/>
      <c r="H154" t="s">
        <v>191</v>
      </c>
      <c r="I154" s="24">
        <v>0.11384286477819348</v>
      </c>
      <c r="J154" s="24">
        <v>0.16705607476635514</v>
      </c>
      <c r="M154" s="15"/>
      <c r="N154" t="s">
        <v>191</v>
      </c>
      <c r="O154" s="24">
        <v>5.7109533672504984E-4</v>
      </c>
      <c r="P154" s="24">
        <v>6.2037735718088966E-4</v>
      </c>
    </row>
    <row r="155" spans="1:16" x14ac:dyDescent="0.3">
      <c r="A155" s="15"/>
      <c r="B155" s="55" t="s">
        <v>192</v>
      </c>
      <c r="C155">
        <v>24</v>
      </c>
      <c r="D155">
        <v>147</v>
      </c>
      <c r="G155" s="15"/>
      <c r="H155" t="s">
        <v>192</v>
      </c>
      <c r="I155" s="24">
        <v>1.2827365045430252E-2</v>
      </c>
      <c r="J155" s="24">
        <v>1.7172897196261683E-2</v>
      </c>
      <c r="M155" s="15"/>
      <c r="N155" t="s">
        <v>192</v>
      </c>
      <c r="O155" s="24">
        <v>6.4348770335216881E-5</v>
      </c>
      <c r="P155" s="24">
        <v>6.3773056996916627E-5</v>
      </c>
    </row>
    <row r="156" spans="1:16" x14ac:dyDescent="0.3">
      <c r="A156" s="15"/>
      <c r="B156" s="55" t="s">
        <v>194</v>
      </c>
      <c r="C156">
        <v>8</v>
      </c>
      <c r="D156">
        <v>45</v>
      </c>
      <c r="G156" s="15"/>
      <c r="H156" t="s">
        <v>194</v>
      </c>
      <c r="I156" s="24">
        <v>4.27578834847675E-3</v>
      </c>
      <c r="J156" s="24">
        <v>5.2570093457943922E-3</v>
      </c>
      <c r="M156" s="15"/>
      <c r="N156" t="s">
        <v>194</v>
      </c>
      <c r="O156" s="24">
        <v>2.1449590111738962E-5</v>
      </c>
      <c r="P156" s="24">
        <v>1.9522364386811212E-5</v>
      </c>
    </row>
    <row r="157" spans="1:16" x14ac:dyDescent="0.3">
      <c r="A157" s="15" t="s">
        <v>193</v>
      </c>
      <c r="B157" s="55" t="s">
        <v>177</v>
      </c>
      <c r="C157">
        <v>23</v>
      </c>
      <c r="D157">
        <v>158</v>
      </c>
      <c r="G157" s="15" t="s">
        <v>193</v>
      </c>
      <c r="H157" t="s">
        <v>177</v>
      </c>
      <c r="I157" s="24">
        <v>3.0901518205024856E-3</v>
      </c>
      <c r="J157" s="24">
        <v>4.1610702904848439E-3</v>
      </c>
      <c r="M157" s="15" t="s">
        <v>193</v>
      </c>
      <c r="N157" t="s">
        <v>177</v>
      </c>
      <c r="O157" s="24">
        <v>6.1667571571249509E-5</v>
      </c>
      <c r="P157" s="24">
        <v>6.8545190513692701E-5</v>
      </c>
    </row>
    <row r="158" spans="1:16" x14ac:dyDescent="0.3">
      <c r="A158" s="15"/>
      <c r="B158" s="55" t="s">
        <v>178</v>
      </c>
      <c r="C158">
        <v>907</v>
      </c>
      <c r="D158">
        <v>5529</v>
      </c>
      <c r="G158" s="15"/>
      <c r="H158" t="s">
        <v>178</v>
      </c>
      <c r="I158" s="24">
        <v>0.12185946526938063</v>
      </c>
      <c r="J158" s="24">
        <v>0.14561112427905507</v>
      </c>
      <c r="M158" s="15"/>
      <c r="N158" t="s">
        <v>178</v>
      </c>
      <c r="O158" s="24">
        <v>2.4318472789184049E-3</v>
      </c>
      <c r="P158" s="24">
        <v>2.3986478376595375E-3</v>
      </c>
    </row>
    <row r="159" spans="1:16" x14ac:dyDescent="0.3">
      <c r="A159" s="15"/>
      <c r="B159" s="55" t="s">
        <v>179</v>
      </c>
      <c r="C159">
        <v>40</v>
      </c>
      <c r="D159">
        <v>329</v>
      </c>
      <c r="G159" s="15"/>
      <c r="H159" t="s">
        <v>179</v>
      </c>
      <c r="I159" s="24">
        <v>5.3741770791347577E-3</v>
      </c>
      <c r="J159" s="24">
        <v>8.6645071238576812E-3</v>
      </c>
      <c r="M159" s="15"/>
      <c r="N159" t="s">
        <v>179</v>
      </c>
      <c r="O159" s="24">
        <v>1.0724795055869481E-4</v>
      </c>
      <c r="P159" s="24">
        <v>1.4273017518357531E-4</v>
      </c>
    </row>
    <row r="160" spans="1:16" x14ac:dyDescent="0.3">
      <c r="A160" s="15"/>
      <c r="B160" s="55" t="s">
        <v>187</v>
      </c>
      <c r="C160">
        <v>490</v>
      </c>
      <c r="D160">
        <v>3159</v>
      </c>
      <c r="G160" s="15"/>
      <c r="H160" t="s">
        <v>187</v>
      </c>
      <c r="I160" s="24">
        <v>6.5833669219400773E-2</v>
      </c>
      <c r="J160" s="24">
        <v>8.3195069921782411E-2</v>
      </c>
      <c r="M160" s="15"/>
      <c r="N160" t="s">
        <v>187</v>
      </c>
      <c r="O160" s="24">
        <v>1.3137873943440115E-3</v>
      </c>
      <c r="P160" s="24">
        <v>1.3704699799541472E-3</v>
      </c>
    </row>
    <row r="161" spans="1:16" x14ac:dyDescent="0.3">
      <c r="A161" s="15"/>
      <c r="B161" s="55" t="s">
        <v>188</v>
      </c>
      <c r="C161">
        <v>4</v>
      </c>
      <c r="D161">
        <v>44</v>
      </c>
      <c r="G161" s="15"/>
      <c r="H161" t="s">
        <v>188</v>
      </c>
      <c r="I161" s="24">
        <v>5.3741770791347577E-4</v>
      </c>
      <c r="J161" s="24">
        <v>1.1587790682362855E-3</v>
      </c>
      <c r="M161" s="15"/>
      <c r="N161" t="s">
        <v>188</v>
      </c>
      <c r="O161" s="24">
        <v>1.0724795055869481E-5</v>
      </c>
      <c r="P161" s="24">
        <v>1.9088534067104296E-5</v>
      </c>
    </row>
    <row r="162" spans="1:16" x14ac:dyDescent="0.3">
      <c r="A162" s="15"/>
      <c r="B162" s="55" t="s">
        <v>193</v>
      </c>
      <c r="C162">
        <v>5979</v>
      </c>
      <c r="D162">
        <v>28752</v>
      </c>
      <c r="G162" s="15"/>
      <c r="H162" t="s">
        <v>193</v>
      </c>
      <c r="I162" s="24">
        <v>0.80330511890366785</v>
      </c>
      <c r="J162" s="24">
        <v>0.75720944931658374</v>
      </c>
      <c r="M162" s="15"/>
      <c r="N162" t="s">
        <v>193</v>
      </c>
      <c r="O162" s="24">
        <v>1.6030887409760906E-2</v>
      </c>
      <c r="P162" s="24">
        <v>1.2473489352213244E-2</v>
      </c>
    </row>
    <row r="163" spans="1:16" x14ac:dyDescent="0.3">
      <c r="A163" s="15" t="s">
        <v>194</v>
      </c>
      <c r="B163" s="55" t="s">
        <v>177</v>
      </c>
      <c r="C163">
        <v>34</v>
      </c>
      <c r="D163">
        <v>155</v>
      </c>
      <c r="G163" s="15" t="s">
        <v>194</v>
      </c>
      <c r="H163" t="s">
        <v>177</v>
      </c>
      <c r="I163" s="24">
        <v>7.4473211547728562E-4</v>
      </c>
      <c r="J163" s="24">
        <v>5.1566112746810383E-4</v>
      </c>
      <c r="M163" s="15" t="s">
        <v>194</v>
      </c>
      <c r="N163" t="s">
        <v>177</v>
      </c>
      <c r="O163" s="24">
        <v>9.1160757974890591E-5</v>
      </c>
      <c r="P163" s="24">
        <v>6.7243699554571951E-5</v>
      </c>
    </row>
    <row r="164" spans="1:16" x14ac:dyDescent="0.3">
      <c r="A164" s="15"/>
      <c r="B164" s="55" t="s">
        <v>178</v>
      </c>
      <c r="C164">
        <v>688</v>
      </c>
      <c r="D164">
        <v>3093</v>
      </c>
      <c r="G164" s="15"/>
      <c r="H164" t="s">
        <v>178</v>
      </c>
      <c r="I164" s="24">
        <v>1.5069873395540369E-2</v>
      </c>
      <c r="J164" s="24">
        <v>1.028993462747642E-2</v>
      </c>
      <c r="M164" s="15"/>
      <c r="N164" t="s">
        <v>178</v>
      </c>
      <c r="O164" s="24">
        <v>1.8446647496095506E-3</v>
      </c>
      <c r="P164" s="24">
        <v>1.3418371788534906E-3</v>
      </c>
    </row>
    <row r="165" spans="1:16" x14ac:dyDescent="0.3">
      <c r="A165" s="15"/>
      <c r="B165" s="55" t="s">
        <v>179</v>
      </c>
      <c r="C165">
        <v>18</v>
      </c>
      <c r="D165">
        <v>78</v>
      </c>
      <c r="G165" s="15"/>
      <c r="H165" t="s">
        <v>179</v>
      </c>
      <c r="I165" s="24">
        <v>3.9426994348797475E-4</v>
      </c>
      <c r="J165" s="24">
        <v>2.594939867258845E-4</v>
      </c>
      <c r="M165" s="15"/>
      <c r="N165" t="s">
        <v>179</v>
      </c>
      <c r="O165" s="24">
        <v>4.8261577751412661E-5</v>
      </c>
      <c r="P165" s="24">
        <v>3.3838764937139438E-5</v>
      </c>
    </row>
    <row r="166" spans="1:16" x14ac:dyDescent="0.3">
      <c r="A166" s="15"/>
      <c r="B166" s="55" t="s">
        <v>180</v>
      </c>
      <c r="C166">
        <v>5</v>
      </c>
      <c r="D166">
        <v>27</v>
      </c>
      <c r="G166" s="15"/>
      <c r="H166" t="s">
        <v>180</v>
      </c>
      <c r="I166" s="24">
        <v>1.0951942874665966E-4</v>
      </c>
      <c r="J166" s="24">
        <v>8.9824841558960023E-5</v>
      </c>
      <c r="M166" s="15"/>
      <c r="N166" t="s">
        <v>180</v>
      </c>
      <c r="O166" s="24">
        <v>1.3405993819836851E-5</v>
      </c>
      <c r="P166" s="24">
        <v>1.1713418632086727E-5</v>
      </c>
    </row>
    <row r="167" spans="1:16" x14ac:dyDescent="0.3">
      <c r="A167" s="15"/>
      <c r="B167" s="55" t="s">
        <v>181</v>
      </c>
      <c r="C167">
        <v>184</v>
      </c>
      <c r="D167">
        <v>886</v>
      </c>
      <c r="G167" s="15"/>
      <c r="H167" t="s">
        <v>181</v>
      </c>
      <c r="I167" s="24">
        <v>4.0303149778770754E-3</v>
      </c>
      <c r="J167" s="24">
        <v>2.947585541527355E-3</v>
      </c>
      <c r="M167" s="15"/>
      <c r="N167" t="s">
        <v>181</v>
      </c>
      <c r="O167" s="24">
        <v>4.9334057256999607E-4</v>
      </c>
      <c r="P167" s="24">
        <v>3.8437366326032744E-4</v>
      </c>
    </row>
    <row r="168" spans="1:16" x14ac:dyDescent="0.3">
      <c r="A168" s="15"/>
      <c r="B168" s="55" t="s">
        <v>182</v>
      </c>
      <c r="C168">
        <v>5</v>
      </c>
      <c r="D168">
        <v>23</v>
      </c>
      <c r="G168" s="15"/>
      <c r="H168" t="s">
        <v>182</v>
      </c>
      <c r="I168" s="24">
        <v>1.0951942874665966E-4</v>
      </c>
      <c r="J168" s="24">
        <v>7.6517457624299281E-5</v>
      </c>
      <c r="M168" s="15"/>
      <c r="N168" t="s">
        <v>182</v>
      </c>
      <c r="O168" s="24">
        <v>1.3405993819836851E-5</v>
      </c>
      <c r="P168" s="24">
        <v>9.9780973532590636E-6</v>
      </c>
    </row>
    <row r="169" spans="1:16" x14ac:dyDescent="0.3">
      <c r="A169" s="15"/>
      <c r="B169" s="55" t="s">
        <v>183</v>
      </c>
      <c r="C169">
        <v>1</v>
      </c>
      <c r="D169">
        <v>5</v>
      </c>
      <c r="G169" s="15"/>
      <c r="H169" t="s">
        <v>183</v>
      </c>
      <c r="I169" s="24">
        <v>2.1903885749331933E-5</v>
      </c>
      <c r="J169" s="24">
        <v>1.6634229918325932E-5</v>
      </c>
      <c r="M169" s="15"/>
      <c r="N169" t="s">
        <v>183</v>
      </c>
      <c r="O169" s="24">
        <v>2.6811987639673702E-6</v>
      </c>
      <c r="P169" s="24">
        <v>2.1691515985345793E-6</v>
      </c>
    </row>
    <row r="170" spans="1:16" x14ac:dyDescent="0.3">
      <c r="A170" s="15"/>
      <c r="B170" s="55" t="s">
        <v>184</v>
      </c>
      <c r="C170">
        <v>1</v>
      </c>
      <c r="D170">
        <v>3</v>
      </c>
      <c r="G170" s="15"/>
      <c r="H170" t="s">
        <v>184</v>
      </c>
      <c r="I170" s="24">
        <v>2.1903885749331933E-5</v>
      </c>
      <c r="J170" s="24">
        <v>9.9805379509955587E-6</v>
      </c>
      <c r="M170" s="15"/>
      <c r="N170" t="s">
        <v>184</v>
      </c>
      <c r="O170" s="24">
        <v>2.6811987639673702E-6</v>
      </c>
      <c r="P170" s="24">
        <v>1.3014909591207476E-6</v>
      </c>
    </row>
    <row r="171" spans="1:16" x14ac:dyDescent="0.3">
      <c r="A171" s="15"/>
      <c r="B171" s="55" t="s">
        <v>185</v>
      </c>
      <c r="C171">
        <v>753</v>
      </c>
      <c r="D171">
        <v>3332</v>
      </c>
      <c r="G171" s="15"/>
      <c r="H171" t="s">
        <v>185</v>
      </c>
      <c r="I171" s="24">
        <v>1.6493625969246944E-2</v>
      </c>
      <c r="J171" s="24">
        <v>1.1085050817572401E-2</v>
      </c>
      <c r="M171" s="15"/>
      <c r="N171" t="s">
        <v>185</v>
      </c>
      <c r="O171" s="24">
        <v>2.0189426692674298E-3</v>
      </c>
      <c r="P171" s="24">
        <v>1.4455226252634435E-3</v>
      </c>
    </row>
    <row r="172" spans="1:16" x14ac:dyDescent="0.3">
      <c r="A172" s="15"/>
      <c r="B172" s="55" t="s">
        <v>0</v>
      </c>
      <c r="C172">
        <v>38</v>
      </c>
      <c r="D172">
        <v>131</v>
      </c>
      <c r="G172" s="15"/>
      <c r="H172" t="s">
        <v>0</v>
      </c>
      <c r="I172" s="24">
        <v>8.3234765847461337E-4</v>
      </c>
      <c r="J172" s="24">
        <v>4.358168238601394E-4</v>
      </c>
      <c r="M172" s="15"/>
      <c r="N172" t="s">
        <v>0</v>
      </c>
      <c r="O172" s="24">
        <v>1.0188555303076007E-4</v>
      </c>
      <c r="P172" s="24">
        <v>5.6831771881605974E-5</v>
      </c>
    </row>
    <row r="173" spans="1:16" x14ac:dyDescent="0.3">
      <c r="A173" s="15"/>
      <c r="B173" s="55" t="s">
        <v>186</v>
      </c>
      <c r="C173">
        <v>6</v>
      </c>
      <c r="D173">
        <v>18</v>
      </c>
      <c r="G173" s="15"/>
      <c r="H173" t="s">
        <v>186</v>
      </c>
      <c r="I173" s="24">
        <v>1.3142331449599159E-4</v>
      </c>
      <c r="J173" s="24">
        <v>5.9883227705973349E-5</v>
      </c>
      <c r="M173" s="15"/>
      <c r="N173" t="s">
        <v>186</v>
      </c>
      <c r="O173" s="24">
        <v>1.608719258380422E-5</v>
      </c>
      <c r="P173" s="24">
        <v>7.8089457547244847E-6</v>
      </c>
    </row>
    <row r="174" spans="1:16" x14ac:dyDescent="0.3">
      <c r="A174" s="15"/>
      <c r="B174" s="55" t="s">
        <v>187</v>
      </c>
      <c r="C174">
        <v>11</v>
      </c>
      <c r="D174">
        <v>43</v>
      </c>
      <c r="G174" s="15"/>
      <c r="H174" t="s">
        <v>187</v>
      </c>
      <c r="I174" s="24">
        <v>2.4094274324265125E-4</v>
      </c>
      <c r="J174" s="24">
        <v>1.4305437729760301E-4</v>
      </c>
      <c r="M174" s="15"/>
      <c r="N174" t="s">
        <v>187</v>
      </c>
      <c r="O174" s="24">
        <v>2.9493186403641072E-5</v>
      </c>
      <c r="P174" s="24">
        <v>1.8654703747397381E-5</v>
      </c>
    </row>
    <row r="175" spans="1:16" x14ac:dyDescent="0.3">
      <c r="A175" s="15"/>
      <c r="B175" s="55" t="s">
        <v>1</v>
      </c>
      <c r="C175">
        <v>13</v>
      </c>
      <c r="D175">
        <v>62</v>
      </c>
      <c r="G175" s="15"/>
      <c r="H175" t="s">
        <v>1</v>
      </c>
      <c r="I175" s="24">
        <v>2.8475051474131512E-4</v>
      </c>
      <c r="J175" s="24">
        <v>2.0626445098724156E-4</v>
      </c>
      <c r="M175" s="15"/>
      <c r="N175" t="s">
        <v>1</v>
      </c>
      <c r="O175" s="24">
        <v>3.4855583931575813E-5</v>
      </c>
      <c r="P175" s="24">
        <v>2.6897479821828781E-5</v>
      </c>
    </row>
    <row r="176" spans="1:16" x14ac:dyDescent="0.3">
      <c r="A176" s="15"/>
      <c r="B176" s="55" t="s">
        <v>2</v>
      </c>
      <c r="C176">
        <v>15</v>
      </c>
      <c r="D176">
        <v>71</v>
      </c>
      <c r="G176" s="15"/>
      <c r="H176" t="s">
        <v>2</v>
      </c>
      <c r="I176" s="24">
        <v>3.2855828623997899E-4</v>
      </c>
      <c r="J176" s="24">
        <v>2.3620606484022822E-4</v>
      </c>
      <c r="M176" s="15"/>
      <c r="N176" t="s">
        <v>2</v>
      </c>
      <c r="O176" s="24">
        <v>4.0217981459510551E-5</v>
      </c>
      <c r="P176" s="24">
        <v>3.0801952699191027E-5</v>
      </c>
    </row>
    <row r="177" spans="1:16" x14ac:dyDescent="0.3">
      <c r="A177" s="15"/>
      <c r="B177" s="55" t="s">
        <v>188</v>
      </c>
      <c r="C177">
        <v>4129</v>
      </c>
      <c r="D177">
        <v>28752</v>
      </c>
      <c r="G177" s="15"/>
      <c r="H177" t="s">
        <v>188</v>
      </c>
      <c r="I177" s="24">
        <v>9.0441144258991552E-2</v>
      </c>
      <c r="J177" s="24">
        <v>9.5653475722341438E-2</v>
      </c>
      <c r="M177" s="15"/>
      <c r="N177" t="s">
        <v>188</v>
      </c>
      <c r="O177" s="24">
        <v>1.1070669696421271E-2</v>
      </c>
      <c r="P177" s="24">
        <v>1.2473489352213244E-2</v>
      </c>
    </row>
    <row r="178" spans="1:16" x14ac:dyDescent="0.3">
      <c r="A178" s="15"/>
      <c r="B178" s="55" t="s">
        <v>189</v>
      </c>
      <c r="C178">
        <v>11</v>
      </c>
      <c r="D178">
        <v>49</v>
      </c>
      <c r="G178" s="15"/>
      <c r="H178" t="s">
        <v>189</v>
      </c>
      <c r="I178" s="24">
        <v>2.4094274324265125E-4</v>
      </c>
      <c r="J178" s="24">
        <v>1.6301545319959411E-4</v>
      </c>
      <c r="M178" s="15"/>
      <c r="N178" t="s">
        <v>189</v>
      </c>
      <c r="O178" s="24">
        <v>2.9493186403641072E-5</v>
      </c>
      <c r="P178" s="24">
        <v>2.1257685665638877E-5</v>
      </c>
    </row>
    <row r="179" spans="1:16" x14ac:dyDescent="0.3">
      <c r="A179" s="15"/>
      <c r="B179" s="55" t="s">
        <v>191</v>
      </c>
      <c r="C179">
        <v>13</v>
      </c>
      <c r="D179">
        <v>63</v>
      </c>
      <c r="G179" s="15"/>
      <c r="H179" t="s">
        <v>191</v>
      </c>
      <c r="I179" s="24">
        <v>2.8475051474131512E-4</v>
      </c>
      <c r="J179" s="24">
        <v>2.0959129697090673E-4</v>
      </c>
      <c r="M179" s="15"/>
      <c r="N179" t="s">
        <v>191</v>
      </c>
      <c r="O179" s="24">
        <v>3.4855583931575813E-5</v>
      </c>
      <c r="P179" s="24">
        <v>2.7331310141535696E-5</v>
      </c>
    </row>
    <row r="180" spans="1:16" x14ac:dyDescent="0.3">
      <c r="A180" s="15"/>
      <c r="B180" s="55" t="s">
        <v>192</v>
      </c>
      <c r="C180">
        <v>38</v>
      </c>
      <c r="D180">
        <v>164</v>
      </c>
      <c r="G180" s="15"/>
      <c r="H180" t="s">
        <v>192</v>
      </c>
      <c r="I180" s="24">
        <v>8.3234765847461337E-4</v>
      </c>
      <c r="J180" s="24">
        <v>5.4560274132109052E-4</v>
      </c>
      <c r="M180" s="15"/>
      <c r="N180" t="s">
        <v>192</v>
      </c>
      <c r="O180" s="24">
        <v>1.0188555303076007E-4</v>
      </c>
      <c r="P180" s="24">
        <v>7.11481724319342E-5</v>
      </c>
    </row>
    <row r="181" spans="1:16" x14ac:dyDescent="0.3">
      <c r="A181" s="15"/>
      <c r="B181" s="55" t="s">
        <v>193</v>
      </c>
      <c r="C181">
        <v>3</v>
      </c>
      <c r="D181">
        <v>7</v>
      </c>
      <c r="G181" s="15"/>
      <c r="H181" t="s">
        <v>193</v>
      </c>
      <c r="I181" s="24">
        <v>6.5711657247995796E-5</v>
      </c>
      <c r="J181" s="24">
        <v>2.3287921885656303E-5</v>
      </c>
      <c r="M181" s="15"/>
      <c r="N181" t="s">
        <v>193</v>
      </c>
      <c r="O181" s="24">
        <v>8.0435962919021101E-6</v>
      </c>
      <c r="P181" s="24">
        <v>3.036812237948411E-6</v>
      </c>
    </row>
    <row r="182" spans="1:16" x14ac:dyDescent="0.3">
      <c r="A182" s="15"/>
      <c r="B182" s="55" t="s">
        <v>194</v>
      </c>
      <c r="C182">
        <v>39688</v>
      </c>
      <c r="D182">
        <v>263623</v>
      </c>
      <c r="H182" t="s">
        <v>194</v>
      </c>
      <c r="I182" s="24">
        <v>0.86932141761948567</v>
      </c>
      <c r="J182" s="24">
        <v>0.87703311875176737</v>
      </c>
      <c r="M182" s="15"/>
      <c r="N182" t="s">
        <v>194</v>
      </c>
      <c r="O182" s="24">
        <v>0.10641141654433699</v>
      </c>
      <c r="P182" s="24">
        <v>0.11436765037209627</v>
      </c>
    </row>
    <row r="183" spans="1:16" x14ac:dyDescent="0.3">
      <c r="A183" s="57" t="s">
        <v>3</v>
      </c>
      <c r="B183" s="57"/>
      <c r="C183" s="58">
        <f>SUM(C3:C182)</f>
        <v>372968.49999999994</v>
      </c>
      <c r="D183" s="58">
        <f>SUM(D3:D182)</f>
        <v>2305047.6666666665</v>
      </c>
      <c r="G183" s="17" t="s">
        <v>3</v>
      </c>
      <c r="H183" s="17"/>
      <c r="I183" s="25">
        <v>1</v>
      </c>
      <c r="J183" s="25">
        <v>1</v>
      </c>
      <c r="M183" s="17" t="s">
        <v>3</v>
      </c>
      <c r="N183" s="17"/>
      <c r="O183" s="25">
        <v>1</v>
      </c>
      <c r="P183" s="25">
        <v>1</v>
      </c>
    </row>
  </sheetData>
  <autoFilter ref="A2:D183"/>
  <mergeCells count="3">
    <mergeCell ref="A1:D1"/>
    <mergeCell ref="G1:J1"/>
    <mergeCell ref="M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F2" sqref="F2"/>
    </sheetView>
  </sheetViews>
  <sheetFormatPr defaultRowHeight="14.4" x14ac:dyDescent="0.3"/>
  <cols>
    <col min="1" max="1" width="15.6640625" customWidth="1"/>
    <col min="2" max="2" width="11.6640625" customWidth="1"/>
    <col min="3" max="3" width="12.6640625" customWidth="1"/>
    <col min="4" max="4" width="20.109375" customWidth="1"/>
    <col min="8" max="8" width="14.88671875" bestFit="1" customWidth="1"/>
    <col min="9" max="9" width="12.5546875" customWidth="1"/>
    <col min="10" max="10" width="16.109375" customWidth="1"/>
    <col min="11" max="11" width="19.88671875" customWidth="1"/>
  </cols>
  <sheetData>
    <row r="1" spans="1:11" ht="22.95" customHeight="1" x14ac:dyDescent="0.3">
      <c r="A1" s="102" t="s">
        <v>195</v>
      </c>
      <c r="B1" s="102"/>
      <c r="C1" s="102"/>
      <c r="D1" s="102"/>
      <c r="F1" s="19"/>
      <c r="H1" s="102" t="s">
        <v>197</v>
      </c>
      <c r="I1" s="102"/>
      <c r="J1" s="102"/>
      <c r="K1" s="102"/>
    </row>
    <row r="2" spans="1:11" x14ac:dyDescent="0.3">
      <c r="A2" s="3" t="s">
        <v>196</v>
      </c>
      <c r="B2" s="4" t="s">
        <v>4</v>
      </c>
      <c r="C2" s="4" t="s">
        <v>5</v>
      </c>
      <c r="D2" s="4" t="s">
        <v>6</v>
      </c>
      <c r="H2" s="3" t="s">
        <v>196</v>
      </c>
      <c r="I2" s="4" t="s">
        <v>4</v>
      </c>
      <c r="J2" s="4" t="s">
        <v>5</v>
      </c>
      <c r="K2" s="4" t="s">
        <v>6</v>
      </c>
    </row>
    <row r="3" spans="1:11" x14ac:dyDescent="0.3">
      <c r="A3" t="s">
        <v>177</v>
      </c>
      <c r="B3" s="29">
        <v>30068.166666666664</v>
      </c>
      <c r="C3" s="29">
        <v>163118</v>
      </c>
      <c r="D3" s="2">
        <v>6.102557646357937</v>
      </c>
      <c r="E3" s="2"/>
      <c r="H3" t="s">
        <v>177</v>
      </c>
      <c r="I3" s="24">
        <v>8.0618731301431545E-2</v>
      </c>
      <c r="J3" s="24">
        <v>7.0765534089952703E-2</v>
      </c>
      <c r="K3" s="2">
        <v>6.102557646357937</v>
      </c>
    </row>
    <row r="4" spans="1:11" x14ac:dyDescent="0.3">
      <c r="A4" t="s">
        <v>178</v>
      </c>
      <c r="B4" s="50">
        <v>59035</v>
      </c>
      <c r="C4" s="50">
        <v>393508</v>
      </c>
      <c r="D4" s="2">
        <v>6.7071140084589942</v>
      </c>
      <c r="E4" s="2"/>
      <c r="H4" t="s">
        <v>178</v>
      </c>
      <c r="I4" s="63">
        <v>0.1582845690308137</v>
      </c>
      <c r="J4" s="63">
        <v>0.17071570144722903</v>
      </c>
      <c r="K4" s="2">
        <v>6.7071140084589942</v>
      </c>
    </row>
    <row r="5" spans="1:11" x14ac:dyDescent="0.3">
      <c r="A5" t="s">
        <v>179</v>
      </c>
      <c r="B5" s="29">
        <v>24046</v>
      </c>
      <c r="C5" s="29">
        <v>149108</v>
      </c>
      <c r="D5" s="2">
        <v>6.6582636905112471</v>
      </c>
      <c r="E5" s="2"/>
      <c r="H5" t="s">
        <v>179</v>
      </c>
      <c r="I5" s="24">
        <v>6.4472105478359382E-2</v>
      </c>
      <c r="J5" s="24">
        <v>6.468757131085881E-2</v>
      </c>
      <c r="K5" s="2">
        <v>6.6582636905112471</v>
      </c>
    </row>
    <row r="6" spans="1:11" x14ac:dyDescent="0.3">
      <c r="A6" t="s">
        <v>180</v>
      </c>
      <c r="B6" s="29">
        <v>27396.666666666664</v>
      </c>
      <c r="C6" s="29">
        <v>185587.66666666669</v>
      </c>
      <c r="D6" s="2">
        <v>6.1281924159362564</v>
      </c>
      <c r="E6" s="2"/>
      <c r="H6" t="s">
        <v>180</v>
      </c>
      <c r="I6" s="24">
        <v>7.3455908803492717E-2</v>
      </c>
      <c r="J6" s="24">
        <v>8.0513556763660538E-2</v>
      </c>
      <c r="K6" s="2">
        <v>6.1281924159362564</v>
      </c>
    </row>
    <row r="7" spans="1:11" x14ac:dyDescent="0.3">
      <c r="A7" t="s">
        <v>181</v>
      </c>
      <c r="B7" s="29">
        <v>6393.8333333333339</v>
      </c>
      <c r="C7" s="29">
        <v>40664</v>
      </c>
      <c r="D7" s="2">
        <v>6.2398814884706333</v>
      </c>
      <c r="E7" s="2"/>
      <c r="H7" t="s">
        <v>181</v>
      </c>
      <c r="I7" s="24">
        <v>1.7143138030346707E-2</v>
      </c>
      <c r="J7" s="24">
        <v>1.7641276120562027E-2</v>
      </c>
      <c r="K7" s="2">
        <v>6.2398814884706333</v>
      </c>
    </row>
    <row r="8" spans="1:11" x14ac:dyDescent="0.3">
      <c r="A8" t="s">
        <v>182</v>
      </c>
      <c r="B8" s="29">
        <v>9746</v>
      </c>
      <c r="C8" s="29">
        <v>67239</v>
      </c>
      <c r="D8" s="2">
        <v>7.032301944890559</v>
      </c>
      <c r="E8" s="2"/>
      <c r="H8" t="s">
        <v>182</v>
      </c>
      <c r="I8" s="24">
        <v>2.6130963153625991E-2</v>
      </c>
      <c r="J8" s="24">
        <v>2.9170316866773315E-2</v>
      </c>
      <c r="K8" s="2">
        <v>7.032301944890559</v>
      </c>
    </row>
    <row r="9" spans="1:11" x14ac:dyDescent="0.3">
      <c r="A9" t="s">
        <v>183</v>
      </c>
      <c r="B9" s="29">
        <v>17</v>
      </c>
      <c r="C9" s="29">
        <v>92</v>
      </c>
      <c r="D9" s="2">
        <v>5.2</v>
      </c>
      <c r="E9" s="2"/>
      <c r="H9" t="s">
        <v>183</v>
      </c>
      <c r="I9" s="24">
        <v>4.5580378987445295E-5</v>
      </c>
      <c r="J9" s="24">
        <v>3.9912389413036254E-5</v>
      </c>
      <c r="K9" s="2">
        <v>5.2</v>
      </c>
    </row>
    <row r="10" spans="1:11" x14ac:dyDescent="0.3">
      <c r="A10" t="s">
        <v>184</v>
      </c>
      <c r="B10" s="29">
        <v>4544</v>
      </c>
      <c r="C10" s="29">
        <v>28404</v>
      </c>
      <c r="D10" s="2">
        <v>6.7955107855028229</v>
      </c>
      <c r="E10" s="2"/>
      <c r="H10" t="s">
        <v>184</v>
      </c>
      <c r="I10" s="24">
        <v>1.2182026584085747E-2</v>
      </c>
      <c r="J10" s="24">
        <v>1.2322516400955238E-2</v>
      </c>
      <c r="K10" s="2">
        <v>6.7955107855028229</v>
      </c>
    </row>
    <row r="11" spans="1:11" x14ac:dyDescent="0.3">
      <c r="A11" t="s">
        <v>185</v>
      </c>
      <c r="B11" s="29">
        <v>14242.166666666666</v>
      </c>
      <c r="C11" s="29">
        <v>91477</v>
      </c>
      <c r="D11" s="2">
        <v>5.9607945635415485</v>
      </c>
      <c r="E11" s="2"/>
      <c r="H11" t="s">
        <v>185</v>
      </c>
      <c r="I11" s="24">
        <v>3.8186079662883947E-2</v>
      </c>
      <c r="J11" s="24">
        <v>3.9685496155829537E-2</v>
      </c>
      <c r="K11" s="2">
        <v>5.9607945635415485</v>
      </c>
    </row>
    <row r="12" spans="1:11" x14ac:dyDescent="0.3">
      <c r="A12" t="s">
        <v>0</v>
      </c>
      <c r="B12" s="29">
        <v>13556.666666666666</v>
      </c>
      <c r="C12" s="29">
        <v>67898</v>
      </c>
      <c r="D12" s="2">
        <v>5.8924649106959226</v>
      </c>
      <c r="E12" s="2"/>
      <c r="H12" t="s">
        <v>0</v>
      </c>
      <c r="I12" s="24">
        <v>3.6348117910184316E-2</v>
      </c>
      <c r="J12" s="24">
        <v>2.9456644877779877E-2</v>
      </c>
      <c r="K12" s="2">
        <v>5.8924649106959226</v>
      </c>
    </row>
    <row r="13" spans="1:11" x14ac:dyDescent="0.3">
      <c r="A13" t="s">
        <v>186</v>
      </c>
      <c r="B13" s="29">
        <v>8477.3333333333321</v>
      </c>
      <c r="C13" s="29">
        <v>59227</v>
      </c>
      <c r="D13" s="2">
        <v>6.3886925795052996</v>
      </c>
      <c r="E13" s="2"/>
      <c r="H13" t="s">
        <v>186</v>
      </c>
      <c r="I13" s="24">
        <v>2.2729415655072718E-2</v>
      </c>
      <c r="J13" s="24">
        <v>2.5694468345281503E-2</v>
      </c>
      <c r="K13" s="2">
        <v>6.3886925795052996</v>
      </c>
    </row>
    <row r="14" spans="1:11" x14ac:dyDescent="0.3">
      <c r="A14" t="s">
        <v>187</v>
      </c>
      <c r="B14" s="29">
        <v>17814</v>
      </c>
      <c r="C14" s="29">
        <v>106884</v>
      </c>
      <c r="D14" s="2">
        <v>5.8306615259740253</v>
      </c>
      <c r="E14" s="2"/>
      <c r="H14" t="s">
        <v>187</v>
      </c>
      <c r="I14" s="24">
        <v>4.7762874781314732E-2</v>
      </c>
      <c r="J14" s="24">
        <v>4.6369519891553995E-2</v>
      </c>
      <c r="K14" s="2">
        <v>5.8306615259740253</v>
      </c>
    </row>
    <row r="15" spans="1:11" x14ac:dyDescent="0.3">
      <c r="A15" t="s">
        <v>1</v>
      </c>
      <c r="B15" s="64">
        <v>46245</v>
      </c>
      <c r="C15" s="64">
        <v>280821</v>
      </c>
      <c r="D15" s="2">
        <v>6.5913699484131252</v>
      </c>
      <c r="E15" s="2"/>
      <c r="H15" t="s">
        <v>1</v>
      </c>
      <c r="I15" s="63">
        <v>0.12399203683967104</v>
      </c>
      <c r="J15" s="63">
        <v>0.12182866421041581</v>
      </c>
      <c r="K15" s="2">
        <v>6.5913699484131252</v>
      </c>
    </row>
    <row r="16" spans="1:11" x14ac:dyDescent="0.3">
      <c r="A16" t="s">
        <v>2</v>
      </c>
      <c r="B16" s="29">
        <v>23311</v>
      </c>
      <c r="C16" s="29">
        <v>120231</v>
      </c>
      <c r="D16" s="2">
        <v>5.4018903888558869</v>
      </c>
      <c r="E16" s="2"/>
      <c r="H16" t="s">
        <v>2</v>
      </c>
      <c r="I16" s="24">
        <v>6.2501424386843363E-2</v>
      </c>
      <c r="J16" s="24">
        <v>5.2159853168682199E-2</v>
      </c>
      <c r="K16" s="2">
        <v>5.4018903888558869</v>
      </c>
    </row>
    <row r="17" spans="1:11" x14ac:dyDescent="0.3">
      <c r="A17" t="s">
        <v>188</v>
      </c>
      <c r="B17" s="29">
        <v>7416</v>
      </c>
      <c r="C17" s="29">
        <v>33882</v>
      </c>
      <c r="D17" s="2">
        <v>4.5169332527817678</v>
      </c>
      <c r="E17" s="2"/>
      <c r="H17" t="s">
        <v>188</v>
      </c>
      <c r="I17" s="24">
        <v>1.9883770033582018E-2</v>
      </c>
      <c r="J17" s="24">
        <v>1.4699038892309722E-2</v>
      </c>
      <c r="K17" s="2">
        <v>4.5169332527817678</v>
      </c>
    </row>
    <row r="18" spans="1:11" x14ac:dyDescent="0.3">
      <c r="A18" t="s">
        <v>189</v>
      </c>
      <c r="B18" s="29">
        <v>8216</v>
      </c>
      <c r="C18" s="29">
        <v>50678</v>
      </c>
      <c r="D18" s="2">
        <v>6.6183673619018162</v>
      </c>
      <c r="E18" s="2"/>
      <c r="H18" t="s">
        <v>189</v>
      </c>
      <c r="I18" s="24">
        <v>2.2027388445373931E-2</v>
      </c>
      <c r="J18" s="24">
        <v>2.1985652942107081E-2</v>
      </c>
      <c r="K18" s="2">
        <v>6.6183673619018162</v>
      </c>
    </row>
    <row r="19" spans="1:11" x14ac:dyDescent="0.3">
      <c r="A19" t="s">
        <v>190</v>
      </c>
      <c r="B19" s="29">
        <v>5259</v>
      </c>
      <c r="C19" s="29">
        <v>36813</v>
      </c>
      <c r="D19" s="2">
        <v>7</v>
      </c>
      <c r="E19" s="2"/>
      <c r="H19" t="s">
        <v>190</v>
      </c>
      <c r="I19" s="24">
        <v>1.41004242997044E-2</v>
      </c>
      <c r="J19" s="24">
        <v>1.5970595559370693E-2</v>
      </c>
      <c r="K19" s="2">
        <v>7</v>
      </c>
    </row>
    <row r="20" spans="1:11" x14ac:dyDescent="0.3">
      <c r="A20" t="s">
        <v>191</v>
      </c>
      <c r="B20" s="29">
        <v>12216.666666666666</v>
      </c>
      <c r="C20" s="29">
        <v>82300</v>
      </c>
      <c r="D20" s="2">
        <v>6.2249999999999996</v>
      </c>
      <c r="E20" s="2"/>
      <c r="H20" t="s">
        <v>191</v>
      </c>
      <c r="I20" s="24">
        <v>3.2755311566468041E-2</v>
      </c>
      <c r="J20" s="24">
        <v>3.5704235311879176E-2</v>
      </c>
      <c r="K20" s="2">
        <v>6.2249999999999996</v>
      </c>
    </row>
    <row r="21" spans="1:11" x14ac:dyDescent="0.3">
      <c r="A21" t="s">
        <v>192</v>
      </c>
      <c r="B21" s="29">
        <v>1871</v>
      </c>
      <c r="C21" s="29">
        <v>8560</v>
      </c>
      <c r="D21" s="2">
        <v>5.9410739087524238</v>
      </c>
      <c r="E21" s="2"/>
      <c r="H21" t="s">
        <v>192</v>
      </c>
      <c r="I21" s="24">
        <v>5.0165228873829499E-3</v>
      </c>
      <c r="J21" s="24">
        <v>3.7135875366911997E-3</v>
      </c>
      <c r="K21" s="2">
        <v>5.9410739087524238</v>
      </c>
    </row>
    <row r="22" spans="1:11" x14ac:dyDescent="0.3">
      <c r="A22" t="s">
        <v>193</v>
      </c>
      <c r="B22" s="29">
        <v>7443</v>
      </c>
      <c r="C22" s="29">
        <v>37971</v>
      </c>
      <c r="D22" s="2">
        <v>5.9217197481883854</v>
      </c>
      <c r="E22" s="2"/>
      <c r="H22" t="s">
        <v>193</v>
      </c>
      <c r="I22" s="24">
        <v>1.9956162400209136E-2</v>
      </c>
      <c r="J22" s="24">
        <v>1.6472971069591301E-2</v>
      </c>
      <c r="K22" s="2">
        <v>5.9217197481883854</v>
      </c>
    </row>
    <row r="23" spans="1:11" x14ac:dyDescent="0.3">
      <c r="A23" t="s">
        <v>194</v>
      </c>
      <c r="B23" s="29">
        <v>45654</v>
      </c>
      <c r="C23" s="29">
        <v>300585</v>
      </c>
      <c r="D23" s="2">
        <v>5.2650462829577069</v>
      </c>
      <c r="E23" s="2"/>
      <c r="H23" t="s">
        <v>194</v>
      </c>
      <c r="I23" s="24">
        <v>0.12240744837016632</v>
      </c>
      <c r="J23" s="24">
        <v>0.13040288664910329</v>
      </c>
      <c r="K23" s="2">
        <v>5.2650462829577069</v>
      </c>
    </row>
    <row r="24" spans="1:11" x14ac:dyDescent="0.3">
      <c r="A24" s="17" t="s">
        <v>3</v>
      </c>
      <c r="B24" s="30">
        <f>SUM(B3:B23)</f>
        <v>372968.5</v>
      </c>
      <c r="C24" s="30">
        <f>SUM(C3:C23)</f>
        <v>2305047.666666667</v>
      </c>
      <c r="D24" s="8">
        <v>6.0101098737503156</v>
      </c>
      <c r="E24" s="2"/>
      <c r="H24" s="7" t="s">
        <v>3</v>
      </c>
      <c r="I24" s="10">
        <v>1</v>
      </c>
      <c r="J24" s="10">
        <v>1</v>
      </c>
      <c r="K24" s="8">
        <v>6.0101098737503156</v>
      </c>
    </row>
    <row r="31" spans="1:11" x14ac:dyDescent="0.3">
      <c r="B31" s="29"/>
    </row>
    <row r="32" spans="1:11" x14ac:dyDescent="0.3">
      <c r="B32" s="65"/>
    </row>
    <row r="33" spans="2:2" x14ac:dyDescent="0.3">
      <c r="B33" s="29"/>
    </row>
    <row r="34" spans="2:2" x14ac:dyDescent="0.3">
      <c r="B34" s="29"/>
    </row>
    <row r="35" spans="2:2" x14ac:dyDescent="0.3">
      <c r="B35" s="29"/>
    </row>
    <row r="36" spans="2:2" x14ac:dyDescent="0.3">
      <c r="B36" s="29"/>
    </row>
    <row r="37" spans="2:2" x14ac:dyDescent="0.3">
      <c r="B37" s="29"/>
    </row>
    <row r="38" spans="2:2" x14ac:dyDescent="0.3">
      <c r="B38" s="29"/>
    </row>
    <row r="39" spans="2:2" x14ac:dyDescent="0.3">
      <c r="B39" s="29"/>
    </row>
    <row r="40" spans="2:2" x14ac:dyDescent="0.3">
      <c r="B40" s="29"/>
    </row>
    <row r="41" spans="2:2" x14ac:dyDescent="0.3">
      <c r="B41" s="29"/>
    </row>
    <row r="42" spans="2:2" x14ac:dyDescent="0.3">
      <c r="B42" s="29"/>
    </row>
    <row r="43" spans="2:2" x14ac:dyDescent="0.3">
      <c r="B43" s="64"/>
    </row>
    <row r="44" spans="2:2" x14ac:dyDescent="0.3">
      <c r="B44" s="29"/>
    </row>
    <row r="45" spans="2:2" x14ac:dyDescent="0.3">
      <c r="B45" s="29"/>
    </row>
    <row r="46" spans="2:2" x14ac:dyDescent="0.3">
      <c r="B46" s="29"/>
    </row>
    <row r="47" spans="2:2" x14ac:dyDescent="0.3">
      <c r="B47" s="29"/>
    </row>
    <row r="48" spans="2:2" x14ac:dyDescent="0.3">
      <c r="B48" s="29"/>
    </row>
    <row r="49" spans="2:2" x14ac:dyDescent="0.3">
      <c r="B49" s="29"/>
    </row>
    <row r="50" spans="2:2" x14ac:dyDescent="0.3">
      <c r="B50" s="29"/>
    </row>
    <row r="51" spans="2:2" x14ac:dyDescent="0.3">
      <c r="B51" s="29"/>
    </row>
    <row r="52" spans="2:2" x14ac:dyDescent="0.3">
      <c r="B52" s="29"/>
    </row>
  </sheetData>
  <mergeCells count="2">
    <mergeCell ref="A1:D1"/>
    <mergeCell ref="H1:K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topLeftCell="H1" workbookViewId="0">
      <selection activeCell="X79" sqref="X79"/>
    </sheetView>
  </sheetViews>
  <sheetFormatPr defaultRowHeight="14.4" x14ac:dyDescent="0.3"/>
  <cols>
    <col min="1" max="1" width="19.33203125" bestFit="1" customWidth="1"/>
    <col min="2" max="2" width="7.88671875" bestFit="1" customWidth="1"/>
    <col min="3" max="3" width="9.5546875" bestFit="1" customWidth="1"/>
    <col min="4" max="4" width="8.88671875" bestFit="1" customWidth="1"/>
    <col min="5" max="5" width="8.44140625" bestFit="1" customWidth="1"/>
    <col min="6" max="6" width="11.33203125" bestFit="1" customWidth="1"/>
    <col min="7" max="7" width="8.44140625" bestFit="1" customWidth="1"/>
    <col min="8" max="8" width="11.33203125" bestFit="1" customWidth="1"/>
    <col min="9" max="9" width="9.109375" bestFit="1" customWidth="1"/>
    <col min="10" max="10" width="15.6640625" bestFit="1" customWidth="1"/>
    <col min="11" max="11" width="9.109375" bestFit="1" customWidth="1"/>
    <col min="12" max="12" width="15.6640625" bestFit="1" customWidth="1"/>
    <col min="13" max="13" width="10.44140625" bestFit="1" customWidth="1"/>
    <col min="14" max="14" width="7.6640625" bestFit="1" customWidth="1"/>
    <col min="15" max="15" width="10.44140625" bestFit="1" customWidth="1"/>
    <col min="16" max="16" width="7.5546875" bestFit="1" customWidth="1"/>
    <col min="17" max="17" width="6.88671875" bestFit="1" customWidth="1"/>
    <col min="18" max="20" width="7.88671875" bestFit="1" customWidth="1"/>
    <col min="21" max="22" width="8.6640625" bestFit="1" customWidth="1"/>
    <col min="23" max="24" width="10.6640625" bestFit="1" customWidth="1"/>
    <col min="25" max="25" width="9.33203125" bestFit="1" customWidth="1"/>
    <col min="26" max="26" width="10.6640625" bestFit="1" customWidth="1"/>
  </cols>
  <sheetData>
    <row r="1" spans="1:26" ht="47.4" customHeight="1" x14ac:dyDescent="0.3">
      <c r="B1" s="98" t="s">
        <v>212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43"/>
      <c r="Z1" s="43"/>
    </row>
    <row r="2" spans="1:26" ht="18" x14ac:dyDescent="0.3">
      <c r="A2" s="18"/>
      <c r="B2" s="104" t="s">
        <v>199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47"/>
      <c r="X2" s="32"/>
      <c r="Y2" s="33"/>
      <c r="Z2" s="18"/>
    </row>
    <row r="3" spans="1:26" ht="64.2" x14ac:dyDescent="0.3">
      <c r="A3" s="6" t="s">
        <v>200</v>
      </c>
      <c r="B3" s="27" t="s">
        <v>177</v>
      </c>
      <c r="C3" s="27" t="s">
        <v>178</v>
      </c>
      <c r="D3" s="27" t="s">
        <v>179</v>
      </c>
      <c r="E3" s="27" t="s">
        <v>180</v>
      </c>
      <c r="F3" s="27" t="s">
        <v>181</v>
      </c>
      <c r="G3" s="27" t="s">
        <v>182</v>
      </c>
      <c r="H3" s="27" t="s">
        <v>183</v>
      </c>
      <c r="I3" s="27" t="s">
        <v>184</v>
      </c>
      <c r="J3" s="27" t="s">
        <v>185</v>
      </c>
      <c r="K3" s="27" t="s">
        <v>0</v>
      </c>
      <c r="L3" s="27" t="s">
        <v>186</v>
      </c>
      <c r="M3" s="27" t="s">
        <v>187</v>
      </c>
      <c r="N3" s="27" t="s">
        <v>1</v>
      </c>
      <c r="O3" s="27" t="s">
        <v>2</v>
      </c>
      <c r="P3" s="27" t="s">
        <v>188</v>
      </c>
      <c r="Q3" s="27" t="s">
        <v>189</v>
      </c>
      <c r="R3" s="27" t="s">
        <v>190</v>
      </c>
      <c r="S3" s="27" t="s">
        <v>191</v>
      </c>
      <c r="T3" s="27" t="s">
        <v>192</v>
      </c>
      <c r="U3" s="27" t="s">
        <v>193</v>
      </c>
      <c r="V3" s="66" t="s">
        <v>194</v>
      </c>
      <c r="W3" s="28" t="s">
        <v>198</v>
      </c>
      <c r="X3" s="6" t="s">
        <v>3</v>
      </c>
      <c r="Y3" s="34"/>
    </row>
    <row r="4" spans="1:26" x14ac:dyDescent="0.3">
      <c r="A4" s="53" t="s">
        <v>177</v>
      </c>
      <c r="B4" s="29">
        <v>11316.333333333332</v>
      </c>
      <c r="C4" s="29">
        <v>12410</v>
      </c>
      <c r="D4" s="29">
        <v>2.8333333333333335</v>
      </c>
      <c r="E4" s="29">
        <v>1</v>
      </c>
      <c r="F4" s="29">
        <v>1</v>
      </c>
      <c r="G4" s="29">
        <v>1</v>
      </c>
      <c r="H4" s="29"/>
      <c r="I4" s="29"/>
      <c r="J4" s="29"/>
      <c r="K4" s="29"/>
      <c r="L4" s="29">
        <v>1</v>
      </c>
      <c r="M4" s="29">
        <v>3</v>
      </c>
      <c r="N4" s="29"/>
      <c r="O4" s="29">
        <v>3</v>
      </c>
      <c r="P4" s="29">
        <v>6297</v>
      </c>
      <c r="Q4" s="29">
        <v>5</v>
      </c>
      <c r="R4" s="29"/>
      <c r="S4" s="29"/>
      <c r="T4" s="29">
        <v>22</v>
      </c>
      <c r="U4" s="29">
        <v>5</v>
      </c>
      <c r="V4" s="29"/>
      <c r="W4" s="29"/>
      <c r="X4" s="29">
        <v>30068.166666666664</v>
      </c>
      <c r="Y4" s="21"/>
      <c r="Z4" s="21"/>
    </row>
    <row r="5" spans="1:26" x14ac:dyDescent="0.3">
      <c r="A5" s="53" t="s">
        <v>178</v>
      </c>
      <c r="B5" s="29">
        <v>8500</v>
      </c>
      <c r="C5" s="29">
        <v>45535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>
        <v>5000</v>
      </c>
      <c r="Q5" s="29"/>
      <c r="R5" s="29"/>
      <c r="S5" s="29"/>
      <c r="T5" s="29"/>
      <c r="U5" s="29"/>
      <c r="V5" s="29"/>
      <c r="W5" s="29"/>
      <c r="X5" s="29">
        <v>59035</v>
      </c>
      <c r="Y5" s="21"/>
      <c r="Z5" s="21"/>
    </row>
    <row r="6" spans="1:26" x14ac:dyDescent="0.3">
      <c r="A6" s="53" t="s">
        <v>179</v>
      </c>
      <c r="B6" s="29">
        <v>8224</v>
      </c>
      <c r="C6" s="29">
        <v>1656</v>
      </c>
      <c r="D6" s="29">
        <v>5489</v>
      </c>
      <c r="E6" s="29"/>
      <c r="F6" s="29"/>
      <c r="G6" s="29"/>
      <c r="H6" s="29"/>
      <c r="I6" s="29"/>
      <c r="J6" s="29">
        <v>3479</v>
      </c>
      <c r="K6" s="29"/>
      <c r="L6" s="29"/>
      <c r="M6" s="29"/>
      <c r="N6" s="29"/>
      <c r="O6" s="29">
        <v>4000</v>
      </c>
      <c r="P6" s="29"/>
      <c r="Q6" s="29"/>
      <c r="R6" s="29"/>
      <c r="S6" s="29"/>
      <c r="T6" s="29">
        <v>111</v>
      </c>
      <c r="U6" s="29">
        <v>50</v>
      </c>
      <c r="V6" s="29">
        <v>1037</v>
      </c>
      <c r="W6" s="29"/>
      <c r="X6" s="29">
        <v>24046</v>
      </c>
      <c r="Y6" s="21"/>
      <c r="Z6" s="21"/>
    </row>
    <row r="7" spans="1:26" x14ac:dyDescent="0.3">
      <c r="A7" s="53" t="s">
        <v>180</v>
      </c>
      <c r="B7" s="29">
        <v>11</v>
      </c>
      <c r="C7" s="29">
        <v>2451</v>
      </c>
      <c r="D7" s="29"/>
      <c r="E7" s="29">
        <v>12729.666666666666</v>
      </c>
      <c r="F7" s="29"/>
      <c r="G7" s="29"/>
      <c r="H7" s="29">
        <v>7</v>
      </c>
      <c r="I7" s="29"/>
      <c r="J7" s="29"/>
      <c r="K7" s="29"/>
      <c r="L7" s="29">
        <v>11</v>
      </c>
      <c r="M7" s="29">
        <v>188</v>
      </c>
      <c r="N7" s="29"/>
      <c r="O7" s="29">
        <v>245</v>
      </c>
      <c r="P7" s="29">
        <v>381</v>
      </c>
      <c r="Q7" s="29"/>
      <c r="R7" s="29"/>
      <c r="S7" s="29"/>
      <c r="T7" s="29">
        <v>6</v>
      </c>
      <c r="U7" s="29"/>
      <c r="V7" s="29">
        <v>45</v>
      </c>
      <c r="W7" s="29">
        <v>11322</v>
      </c>
      <c r="X7" s="29">
        <v>27396.666666666664</v>
      </c>
      <c r="Y7" s="21"/>
      <c r="Z7" s="21"/>
    </row>
    <row r="8" spans="1:26" x14ac:dyDescent="0.3">
      <c r="A8" s="53" t="s">
        <v>181</v>
      </c>
      <c r="B8" s="29"/>
      <c r="C8" s="29">
        <v>4.5</v>
      </c>
      <c r="D8" s="29"/>
      <c r="E8" s="29"/>
      <c r="F8" s="29">
        <v>28.666666666666668</v>
      </c>
      <c r="G8" s="29"/>
      <c r="H8" s="29"/>
      <c r="I8" s="29"/>
      <c r="J8" s="29">
        <v>6.166666666666667</v>
      </c>
      <c r="K8" s="29"/>
      <c r="L8" s="29"/>
      <c r="M8" s="29"/>
      <c r="N8" s="29">
        <v>1324.5</v>
      </c>
      <c r="O8" s="29"/>
      <c r="P8" s="29"/>
      <c r="Q8" s="29"/>
      <c r="R8" s="29"/>
      <c r="S8" s="29">
        <v>37.333333333333329</v>
      </c>
      <c r="T8" s="29"/>
      <c r="U8" s="29"/>
      <c r="V8" s="29">
        <v>5.6666666666666661</v>
      </c>
      <c r="W8" s="29">
        <v>4987</v>
      </c>
      <c r="X8" s="29">
        <v>6394</v>
      </c>
      <c r="Y8" s="21"/>
      <c r="Z8" s="21"/>
    </row>
    <row r="9" spans="1:26" x14ac:dyDescent="0.3">
      <c r="A9" s="53" t="s">
        <v>182</v>
      </c>
      <c r="B9" s="29"/>
      <c r="C9" s="29"/>
      <c r="D9" s="29"/>
      <c r="E9" s="29"/>
      <c r="F9" s="29"/>
      <c r="G9" s="29">
        <v>6135</v>
      </c>
      <c r="H9" s="29"/>
      <c r="I9" s="29"/>
      <c r="J9" s="29">
        <v>3244</v>
      </c>
      <c r="K9" s="29"/>
      <c r="L9" s="29"/>
      <c r="M9" s="29"/>
      <c r="N9" s="29"/>
      <c r="O9" s="29"/>
      <c r="P9" s="29"/>
      <c r="Q9" s="29">
        <v>3</v>
      </c>
      <c r="R9" s="29"/>
      <c r="S9" s="29">
        <v>355</v>
      </c>
      <c r="T9" s="29">
        <v>9</v>
      </c>
      <c r="U9" s="29"/>
      <c r="V9" s="29"/>
      <c r="W9" s="29"/>
      <c r="X9" s="29">
        <v>9746</v>
      </c>
      <c r="Y9" s="21"/>
      <c r="Z9" s="21"/>
    </row>
    <row r="10" spans="1:26" x14ac:dyDescent="0.3">
      <c r="A10" s="53" t="s">
        <v>183</v>
      </c>
      <c r="B10" s="29">
        <v>5</v>
      </c>
      <c r="C10" s="29">
        <v>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>
        <v>5</v>
      </c>
      <c r="Q10" s="29"/>
      <c r="R10" s="29"/>
      <c r="S10" s="29"/>
      <c r="T10" s="29"/>
      <c r="U10" s="29"/>
      <c r="V10" s="29"/>
      <c r="W10" s="29"/>
      <c r="X10" s="29">
        <v>17</v>
      </c>
      <c r="Y10" s="21"/>
      <c r="Z10" s="21"/>
    </row>
    <row r="11" spans="1:26" x14ac:dyDescent="0.3">
      <c r="A11" s="53" t="s">
        <v>184</v>
      </c>
      <c r="B11" s="29"/>
      <c r="C11" s="29"/>
      <c r="D11" s="29"/>
      <c r="E11" s="29"/>
      <c r="F11" s="29"/>
      <c r="G11" s="29"/>
      <c r="H11" s="29"/>
      <c r="I11" s="29"/>
      <c r="J11" s="29">
        <v>369.5</v>
      </c>
      <c r="K11" s="29"/>
      <c r="L11" s="29"/>
      <c r="M11" s="29"/>
      <c r="N11" s="29"/>
      <c r="O11" s="29"/>
      <c r="P11" s="29"/>
      <c r="Q11" s="29"/>
      <c r="R11" s="29"/>
      <c r="S11" s="29">
        <v>305</v>
      </c>
      <c r="T11" s="29">
        <v>419</v>
      </c>
      <c r="U11" s="29"/>
      <c r="V11" s="29"/>
      <c r="W11" s="29">
        <v>3450</v>
      </c>
      <c r="X11" s="29">
        <v>4544</v>
      </c>
      <c r="Y11" s="21"/>
      <c r="Z11" s="21"/>
    </row>
    <row r="12" spans="1:26" x14ac:dyDescent="0.3">
      <c r="A12" s="53" t="s">
        <v>185</v>
      </c>
      <c r="B12" s="29">
        <v>4</v>
      </c>
      <c r="C12" s="29">
        <v>221.5</v>
      </c>
      <c r="D12" s="29">
        <v>26</v>
      </c>
      <c r="E12" s="29">
        <v>9</v>
      </c>
      <c r="F12" s="29">
        <v>48</v>
      </c>
      <c r="G12" s="29">
        <v>963</v>
      </c>
      <c r="H12" s="29"/>
      <c r="I12" s="29">
        <v>28</v>
      </c>
      <c r="J12" s="29">
        <v>3820</v>
      </c>
      <c r="K12" s="29">
        <v>341</v>
      </c>
      <c r="L12" s="29">
        <v>45</v>
      </c>
      <c r="M12" s="29">
        <v>3</v>
      </c>
      <c r="N12" s="29">
        <v>200</v>
      </c>
      <c r="O12" s="29">
        <v>51</v>
      </c>
      <c r="P12" s="29">
        <v>25</v>
      </c>
      <c r="Q12" s="29">
        <v>65</v>
      </c>
      <c r="R12" s="29">
        <v>5</v>
      </c>
      <c r="S12" s="29">
        <v>7999.666666666667</v>
      </c>
      <c r="T12" s="29">
        <v>99</v>
      </c>
      <c r="U12" s="29">
        <v>6</v>
      </c>
      <c r="V12" s="29">
        <v>283</v>
      </c>
      <c r="W12" s="29"/>
      <c r="X12" s="29">
        <v>14242.166666666666</v>
      </c>
      <c r="Y12" s="21"/>
      <c r="Z12" s="21"/>
    </row>
    <row r="13" spans="1:26" x14ac:dyDescent="0.3">
      <c r="A13" s="53" t="s">
        <v>0</v>
      </c>
      <c r="B13" s="29"/>
      <c r="C13" s="29">
        <v>17.5</v>
      </c>
      <c r="D13" s="29"/>
      <c r="E13" s="29"/>
      <c r="F13" s="29">
        <v>4</v>
      </c>
      <c r="G13" s="29">
        <v>2</v>
      </c>
      <c r="H13" s="29"/>
      <c r="I13" s="29"/>
      <c r="J13" s="29">
        <v>49</v>
      </c>
      <c r="K13" s="29">
        <v>61.5</v>
      </c>
      <c r="L13" s="29">
        <v>5.333333333333333</v>
      </c>
      <c r="M13" s="29">
        <v>2</v>
      </c>
      <c r="N13" s="29">
        <v>6.333333333333333</v>
      </c>
      <c r="O13" s="29"/>
      <c r="P13" s="29">
        <v>1</v>
      </c>
      <c r="Q13" s="29">
        <v>1</v>
      </c>
      <c r="R13" s="29"/>
      <c r="S13" s="29">
        <v>6159.1666666666661</v>
      </c>
      <c r="T13" s="29">
        <v>7182.833333333333</v>
      </c>
      <c r="U13" s="29"/>
      <c r="V13" s="29"/>
      <c r="W13" s="29">
        <v>66</v>
      </c>
      <c r="X13" s="29">
        <v>13556.666666666666</v>
      </c>
      <c r="Y13" s="21"/>
      <c r="Z13" s="21"/>
    </row>
    <row r="14" spans="1:26" x14ac:dyDescent="0.3">
      <c r="A14" s="53" t="s">
        <v>186</v>
      </c>
      <c r="B14" s="29">
        <v>16.666666666666668</v>
      </c>
      <c r="C14" s="29">
        <v>283</v>
      </c>
      <c r="D14" s="29">
        <v>5.4999999999999991</v>
      </c>
      <c r="E14" s="29">
        <v>4.5</v>
      </c>
      <c r="F14" s="29">
        <v>11.166666666666666</v>
      </c>
      <c r="G14" s="29"/>
      <c r="H14" s="29"/>
      <c r="I14" s="29"/>
      <c r="J14" s="29">
        <v>3200</v>
      </c>
      <c r="K14" s="29"/>
      <c r="L14" s="29"/>
      <c r="M14" s="29">
        <v>1</v>
      </c>
      <c r="N14" s="29"/>
      <c r="O14" s="29">
        <v>27</v>
      </c>
      <c r="P14" s="29"/>
      <c r="Q14" s="29"/>
      <c r="R14" s="29"/>
      <c r="S14" s="29"/>
      <c r="T14" s="29">
        <v>4836</v>
      </c>
      <c r="U14" s="29"/>
      <c r="V14" s="29">
        <v>92.5</v>
      </c>
      <c r="W14" s="29"/>
      <c r="X14" s="29">
        <v>8477.3333333333321</v>
      </c>
      <c r="Y14" s="21"/>
      <c r="Z14" s="21"/>
    </row>
    <row r="15" spans="1:26" x14ac:dyDescent="0.3">
      <c r="A15" s="53" t="s">
        <v>187</v>
      </c>
      <c r="B15" s="29"/>
      <c r="C15" s="29">
        <v>17691.333333333332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>
        <v>122.66666666666666</v>
      </c>
      <c r="X15" s="29">
        <v>17814</v>
      </c>
      <c r="Y15" s="21"/>
      <c r="Z15" s="21"/>
    </row>
    <row r="16" spans="1:26" x14ac:dyDescent="0.3">
      <c r="A16" s="53" t="s">
        <v>1</v>
      </c>
      <c r="B16" s="29">
        <v>1</v>
      </c>
      <c r="C16" s="29"/>
      <c r="D16" s="29">
        <v>11</v>
      </c>
      <c r="E16" s="29"/>
      <c r="F16" s="29">
        <v>21</v>
      </c>
      <c r="G16" s="29"/>
      <c r="H16" s="29"/>
      <c r="I16" s="29">
        <v>2</v>
      </c>
      <c r="J16" s="29">
        <v>15</v>
      </c>
      <c r="K16" s="29">
        <v>25</v>
      </c>
      <c r="L16" s="29">
        <v>2</v>
      </c>
      <c r="M16" s="29"/>
      <c r="N16" s="29">
        <v>4255</v>
      </c>
      <c r="O16" s="29"/>
      <c r="P16" s="29">
        <v>4</v>
      </c>
      <c r="Q16" s="29">
        <v>2</v>
      </c>
      <c r="R16" s="29"/>
      <c r="S16" s="29">
        <v>988</v>
      </c>
      <c r="T16" s="29">
        <v>120</v>
      </c>
      <c r="U16" s="29"/>
      <c r="V16" s="29">
        <v>32</v>
      </c>
      <c r="W16" s="29">
        <v>40767</v>
      </c>
      <c r="X16" s="29">
        <v>46245</v>
      </c>
      <c r="Y16" s="21"/>
      <c r="Z16" s="21"/>
    </row>
    <row r="17" spans="1:26" x14ac:dyDescent="0.3">
      <c r="A17" s="53" t="s">
        <v>2</v>
      </c>
      <c r="B17" s="29"/>
      <c r="C17" s="29">
        <v>27</v>
      </c>
      <c r="D17" s="29">
        <v>2</v>
      </c>
      <c r="E17" s="29">
        <v>259</v>
      </c>
      <c r="F17" s="29">
        <v>4</v>
      </c>
      <c r="G17" s="29"/>
      <c r="H17" s="29"/>
      <c r="I17" s="29">
        <v>1</v>
      </c>
      <c r="J17" s="29">
        <v>4246</v>
      </c>
      <c r="K17" s="29">
        <v>1</v>
      </c>
      <c r="L17" s="29"/>
      <c r="M17" s="29">
        <v>2</v>
      </c>
      <c r="N17" s="29"/>
      <c r="O17" s="29">
        <v>43</v>
      </c>
      <c r="P17" s="29">
        <v>22</v>
      </c>
      <c r="Q17" s="29"/>
      <c r="R17" s="29"/>
      <c r="S17" s="29">
        <v>10</v>
      </c>
      <c r="T17" s="29">
        <v>32</v>
      </c>
      <c r="U17" s="29">
        <v>3</v>
      </c>
      <c r="V17" s="29">
        <v>14537</v>
      </c>
      <c r="W17" s="29">
        <v>4122</v>
      </c>
      <c r="X17" s="29">
        <v>23311</v>
      </c>
      <c r="Y17" s="21"/>
      <c r="Z17" s="21"/>
    </row>
    <row r="18" spans="1:26" x14ac:dyDescent="0.3">
      <c r="A18" s="53" t="s">
        <v>188</v>
      </c>
      <c r="B18" s="29"/>
      <c r="C18" s="29">
        <v>1226</v>
      </c>
      <c r="D18" s="29"/>
      <c r="E18" s="29">
        <v>67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>
        <v>6123</v>
      </c>
      <c r="Q18" s="29"/>
      <c r="R18" s="29"/>
      <c r="S18" s="29"/>
      <c r="T18" s="29"/>
      <c r="U18" s="29"/>
      <c r="V18" s="29"/>
      <c r="W18" s="29"/>
      <c r="X18" s="29">
        <v>7416</v>
      </c>
      <c r="Y18" s="21"/>
      <c r="Z18" s="21"/>
    </row>
    <row r="19" spans="1:26" x14ac:dyDescent="0.3">
      <c r="A19" s="53" t="s">
        <v>189</v>
      </c>
      <c r="B19" s="29">
        <v>1.5</v>
      </c>
      <c r="C19" s="29">
        <v>5.8333333333333339</v>
      </c>
      <c r="D19" s="29">
        <v>109</v>
      </c>
      <c r="E19" s="29"/>
      <c r="F19" s="29"/>
      <c r="G19" s="29"/>
      <c r="H19" s="29"/>
      <c r="I19" s="29"/>
      <c r="J19" s="29">
        <v>66</v>
      </c>
      <c r="K19" s="29"/>
      <c r="L19" s="29"/>
      <c r="M19" s="29"/>
      <c r="N19" s="29"/>
      <c r="O19" s="29">
        <v>5</v>
      </c>
      <c r="P19" s="29"/>
      <c r="Q19" s="29">
        <v>7868.166666666667</v>
      </c>
      <c r="R19" s="29"/>
      <c r="S19" s="29"/>
      <c r="T19" s="29">
        <v>51</v>
      </c>
      <c r="U19" s="29">
        <v>109</v>
      </c>
      <c r="V19" s="29"/>
      <c r="W19" s="29"/>
      <c r="X19" s="29">
        <v>8215.5</v>
      </c>
      <c r="Y19" s="21"/>
      <c r="Z19" s="21"/>
    </row>
    <row r="20" spans="1:26" x14ac:dyDescent="0.3">
      <c r="A20" s="53" t="s">
        <v>190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>
        <v>5259</v>
      </c>
      <c r="X20" s="29">
        <v>5259</v>
      </c>
      <c r="Y20" s="21"/>
      <c r="Z20" s="21"/>
    </row>
    <row r="21" spans="1:26" x14ac:dyDescent="0.3">
      <c r="A21" s="53" t="s">
        <v>191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>
        <v>10000</v>
      </c>
      <c r="T21" s="29"/>
      <c r="U21" s="29"/>
      <c r="V21" s="29"/>
      <c r="W21" s="29">
        <v>2216.6666666666665</v>
      </c>
      <c r="X21" s="29">
        <v>12217</v>
      </c>
      <c r="Y21" s="21"/>
      <c r="Z21" s="21"/>
    </row>
    <row r="22" spans="1:26" x14ac:dyDescent="0.3">
      <c r="A22" s="53" t="s">
        <v>192</v>
      </c>
      <c r="B22" s="29">
        <v>1</v>
      </c>
      <c r="C22" s="29"/>
      <c r="D22" s="29"/>
      <c r="E22" s="29"/>
      <c r="F22" s="29">
        <v>2</v>
      </c>
      <c r="G22" s="29"/>
      <c r="H22" s="29">
        <v>1</v>
      </c>
      <c r="I22" s="29">
        <v>2</v>
      </c>
      <c r="J22" s="29">
        <v>1575</v>
      </c>
      <c r="K22" s="29">
        <v>20</v>
      </c>
      <c r="L22" s="29"/>
      <c r="M22" s="29"/>
      <c r="N22" s="29">
        <v>14</v>
      </c>
      <c r="O22" s="29">
        <v>3</v>
      </c>
      <c r="P22" s="29"/>
      <c r="Q22" s="29">
        <v>8</v>
      </c>
      <c r="R22" s="29"/>
      <c r="S22" s="29">
        <v>213</v>
      </c>
      <c r="T22" s="29">
        <v>24</v>
      </c>
      <c r="U22" s="29"/>
      <c r="V22" s="29">
        <v>8</v>
      </c>
      <c r="W22" s="29"/>
      <c r="X22" s="29">
        <v>1871</v>
      </c>
      <c r="Y22" s="21"/>
      <c r="Z22" s="21"/>
    </row>
    <row r="23" spans="1:26" x14ac:dyDescent="0.3">
      <c r="A23" s="53" t="s">
        <v>193</v>
      </c>
      <c r="B23" s="29">
        <v>23</v>
      </c>
      <c r="C23" s="29">
        <v>907</v>
      </c>
      <c r="D23" s="29">
        <v>40</v>
      </c>
      <c r="E23" s="29"/>
      <c r="F23" s="29"/>
      <c r="G23" s="29"/>
      <c r="H23" s="29"/>
      <c r="I23" s="29"/>
      <c r="J23" s="29"/>
      <c r="K23" s="29"/>
      <c r="L23" s="29"/>
      <c r="M23" s="29">
        <v>490</v>
      </c>
      <c r="N23" s="29"/>
      <c r="O23" s="29"/>
      <c r="P23" s="29">
        <v>4</v>
      </c>
      <c r="Q23" s="29"/>
      <c r="R23" s="29"/>
      <c r="S23" s="29"/>
      <c r="T23" s="29"/>
      <c r="U23" s="29">
        <v>5979</v>
      </c>
      <c r="V23" s="29"/>
      <c r="W23" s="29"/>
      <c r="X23" s="29">
        <v>7443</v>
      </c>
      <c r="Y23" s="21"/>
      <c r="Z23" s="21"/>
    </row>
    <row r="24" spans="1:26" x14ac:dyDescent="0.3">
      <c r="A24" s="53" t="s">
        <v>194</v>
      </c>
      <c r="B24" s="29">
        <v>34</v>
      </c>
      <c r="C24" s="29">
        <v>688</v>
      </c>
      <c r="D24" s="29">
        <v>18</v>
      </c>
      <c r="E24" s="29">
        <v>5</v>
      </c>
      <c r="F24" s="29">
        <v>184</v>
      </c>
      <c r="G24" s="29">
        <v>5</v>
      </c>
      <c r="H24" s="29">
        <v>1</v>
      </c>
      <c r="I24" s="29">
        <v>1</v>
      </c>
      <c r="J24" s="29">
        <v>753</v>
      </c>
      <c r="K24" s="29">
        <v>38</v>
      </c>
      <c r="L24" s="29">
        <v>6</v>
      </c>
      <c r="M24" s="29">
        <v>11</v>
      </c>
      <c r="N24" s="29">
        <v>13</v>
      </c>
      <c r="O24" s="29">
        <v>15</v>
      </c>
      <c r="P24" s="29">
        <v>4129</v>
      </c>
      <c r="Q24" s="29">
        <v>11</v>
      </c>
      <c r="R24" s="29"/>
      <c r="S24" s="29">
        <v>13</v>
      </c>
      <c r="T24" s="29">
        <v>38</v>
      </c>
      <c r="U24" s="29">
        <v>3</v>
      </c>
      <c r="V24" s="29">
        <v>39688</v>
      </c>
      <c r="W24" s="29"/>
      <c r="X24" s="29">
        <v>45654</v>
      </c>
      <c r="Y24" s="21"/>
      <c r="Z24" s="21"/>
    </row>
    <row r="25" spans="1:26" x14ac:dyDescent="0.3">
      <c r="A25" s="17" t="s">
        <v>3</v>
      </c>
      <c r="B25" s="30">
        <v>28137.5</v>
      </c>
      <c r="C25" s="46">
        <v>83130.666666666657</v>
      </c>
      <c r="D25" s="30">
        <v>5703.333333333333</v>
      </c>
      <c r="E25" s="30">
        <v>13075.166666666666</v>
      </c>
      <c r="F25" s="30">
        <v>303.83333333333337</v>
      </c>
      <c r="G25" s="30">
        <v>7106</v>
      </c>
      <c r="H25" s="30">
        <v>9</v>
      </c>
      <c r="I25" s="30">
        <v>34</v>
      </c>
      <c r="J25" s="30">
        <v>20822.666666666664</v>
      </c>
      <c r="K25" s="30">
        <v>486.5</v>
      </c>
      <c r="L25" s="30">
        <v>70.333333333333343</v>
      </c>
      <c r="M25" s="30">
        <v>700</v>
      </c>
      <c r="N25" s="30">
        <v>5812.833333333333</v>
      </c>
      <c r="O25" s="30">
        <v>4392</v>
      </c>
      <c r="P25" s="30">
        <v>21991</v>
      </c>
      <c r="Q25" s="30">
        <v>7963.166666666667</v>
      </c>
      <c r="R25" s="30">
        <v>5</v>
      </c>
      <c r="S25" s="30">
        <v>26080.166666666664</v>
      </c>
      <c r="T25" s="30">
        <v>12949.833333333332</v>
      </c>
      <c r="U25" s="30">
        <v>6155</v>
      </c>
      <c r="V25" s="30">
        <v>55728.166666666664</v>
      </c>
      <c r="W25" s="30">
        <f>SUM(W4:W24)</f>
        <v>72312.333333333343</v>
      </c>
      <c r="X25" s="30">
        <f>SUM(X4:X24)</f>
        <v>372968.5</v>
      </c>
      <c r="Y25" s="31"/>
      <c r="Z25" s="31"/>
    </row>
    <row r="27" spans="1:26" ht="29.4" customHeight="1" x14ac:dyDescent="0.3">
      <c r="A27" s="44"/>
      <c r="B27" s="98" t="s">
        <v>218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44"/>
      <c r="Z27" s="44"/>
    </row>
    <row r="28" spans="1:26" ht="15.6" x14ac:dyDescent="0.3">
      <c r="B28" s="104" t="s">
        <v>199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33"/>
    </row>
    <row r="29" spans="1:26" ht="64.2" x14ac:dyDescent="0.3">
      <c r="A29" s="6" t="s">
        <v>200</v>
      </c>
      <c r="B29" s="27" t="s">
        <v>177</v>
      </c>
      <c r="C29" s="27" t="s">
        <v>178</v>
      </c>
      <c r="D29" s="27" t="s">
        <v>179</v>
      </c>
      <c r="E29" s="27" t="s">
        <v>180</v>
      </c>
      <c r="F29" s="27" t="s">
        <v>181</v>
      </c>
      <c r="G29" s="27" t="s">
        <v>182</v>
      </c>
      <c r="H29" s="27" t="s">
        <v>183</v>
      </c>
      <c r="I29" s="27" t="s">
        <v>184</v>
      </c>
      <c r="J29" s="27" t="s">
        <v>185</v>
      </c>
      <c r="K29" s="27" t="s">
        <v>0</v>
      </c>
      <c r="L29" s="27" t="s">
        <v>186</v>
      </c>
      <c r="M29" s="27" t="s">
        <v>187</v>
      </c>
      <c r="N29" s="27" t="s">
        <v>1</v>
      </c>
      <c r="O29" s="27" t="s">
        <v>2</v>
      </c>
      <c r="P29" s="27" t="s">
        <v>188</v>
      </c>
      <c r="Q29" s="27" t="s">
        <v>189</v>
      </c>
      <c r="R29" s="27" t="s">
        <v>190</v>
      </c>
      <c r="S29" s="27" t="s">
        <v>191</v>
      </c>
      <c r="T29" s="27" t="s">
        <v>192</v>
      </c>
      <c r="U29" s="27" t="s">
        <v>193</v>
      </c>
      <c r="V29" s="66" t="s">
        <v>194</v>
      </c>
      <c r="W29" s="28" t="s">
        <v>198</v>
      </c>
      <c r="X29" s="6" t="s">
        <v>3</v>
      </c>
      <c r="Y29" s="40"/>
      <c r="Z29" s="37"/>
    </row>
    <row r="30" spans="1:26" x14ac:dyDescent="0.3">
      <c r="A30" s="53" t="s">
        <v>177</v>
      </c>
      <c r="B30" s="24">
        <v>3.0341338945976078E-2</v>
      </c>
      <c r="C30" s="24">
        <v>3.3273676660835062E-2</v>
      </c>
      <c r="D30" s="24"/>
      <c r="E30" s="24"/>
      <c r="F30" s="23"/>
      <c r="G30" s="24"/>
      <c r="H30" s="24"/>
      <c r="I30" s="24"/>
      <c r="J30" s="24"/>
      <c r="K30" s="23"/>
      <c r="L30" s="67"/>
      <c r="M30" s="24"/>
      <c r="N30" s="24"/>
      <c r="O30" s="24"/>
      <c r="P30" s="24">
        <v>1.6883508616702528E-2</v>
      </c>
      <c r="Q30" s="24"/>
      <c r="R30" s="24"/>
      <c r="S30" s="24"/>
      <c r="T30" s="24"/>
      <c r="U30" s="24"/>
      <c r="V30" s="24"/>
      <c r="W30" s="24"/>
      <c r="X30" s="24">
        <v>8.0618731301431532E-2</v>
      </c>
      <c r="Y30" s="24"/>
      <c r="Z30" s="24"/>
    </row>
    <row r="31" spans="1:26" x14ac:dyDescent="0.3">
      <c r="A31" s="53" t="s">
        <v>178</v>
      </c>
      <c r="B31" s="24">
        <v>2.2790189493722645E-2</v>
      </c>
      <c r="C31" s="24">
        <v>0.12208838571725418</v>
      </c>
      <c r="D31" s="24"/>
      <c r="E31" s="24"/>
      <c r="F31" s="23"/>
      <c r="G31" s="24"/>
      <c r="H31" s="24"/>
      <c r="I31" s="24"/>
      <c r="J31" s="24"/>
      <c r="K31" s="23"/>
      <c r="L31" s="67"/>
      <c r="M31" s="24"/>
      <c r="N31" s="24"/>
      <c r="O31" s="24"/>
      <c r="P31" s="24">
        <v>1.3405993819836849E-2</v>
      </c>
      <c r="Q31" s="24"/>
      <c r="R31" s="24"/>
      <c r="S31" s="24"/>
      <c r="T31" s="24"/>
      <c r="U31" s="24"/>
      <c r="V31" s="24"/>
      <c r="W31" s="24"/>
      <c r="X31" s="24">
        <v>0.15828456903081367</v>
      </c>
      <c r="Y31" s="24"/>
      <c r="Z31" s="24"/>
    </row>
    <row r="32" spans="1:26" x14ac:dyDescent="0.3">
      <c r="A32" s="53" t="s">
        <v>179</v>
      </c>
      <c r="B32" s="24">
        <v>2.2050178634867648E-2</v>
      </c>
      <c r="C32" s="24">
        <v>4.4400651531299644E-3</v>
      </c>
      <c r="D32" s="24">
        <v>1.4717100015416892E-2</v>
      </c>
      <c r="E32" s="24"/>
      <c r="F32" s="23"/>
      <c r="G32" s="24"/>
      <c r="H32" s="24"/>
      <c r="I32" s="24"/>
      <c r="J32" s="24">
        <v>9.32789049984248E-3</v>
      </c>
      <c r="K32" s="23"/>
      <c r="L32" s="67"/>
      <c r="M32" s="24"/>
      <c r="N32" s="24"/>
      <c r="O32" s="24">
        <v>1.072479505586948E-2</v>
      </c>
      <c r="P32" s="24"/>
      <c r="Q32" s="24"/>
      <c r="R32" s="24"/>
      <c r="S32" s="24"/>
      <c r="T32" s="24"/>
      <c r="U32" s="24"/>
      <c r="V32" s="24">
        <v>2.7804031182341623E-3</v>
      </c>
      <c r="W32" s="24"/>
      <c r="X32" s="24">
        <v>6.4472105478359368E-2</v>
      </c>
      <c r="Y32" s="24"/>
      <c r="Z32" s="24"/>
    </row>
    <row r="33" spans="1:26" x14ac:dyDescent="0.3">
      <c r="A33" s="53" t="s">
        <v>180</v>
      </c>
      <c r="B33" s="24"/>
      <c r="C33" s="24">
        <v>6.5716181704840232E-3</v>
      </c>
      <c r="D33" s="24"/>
      <c r="E33" s="24">
        <v>3.4130766532383297E-2</v>
      </c>
      <c r="F33" s="23"/>
      <c r="G33" s="24"/>
      <c r="H33" s="24"/>
      <c r="I33" s="24"/>
      <c r="J33" s="24"/>
      <c r="K33" s="23"/>
      <c r="L33" s="67">
        <v>2.9493186403641068E-5</v>
      </c>
      <c r="M33" s="24">
        <v>5.0406536762586556E-4</v>
      </c>
      <c r="N33" s="24"/>
      <c r="O33" s="24">
        <v>6.5689369717200565E-4</v>
      </c>
      <c r="P33" s="24">
        <v>1.0215367290715678E-3</v>
      </c>
      <c r="Q33" s="24"/>
      <c r="R33" s="24"/>
      <c r="S33" s="24"/>
      <c r="T33" s="24"/>
      <c r="U33" s="24"/>
      <c r="V33" s="24"/>
      <c r="W33" s="24">
        <v>3.035653240563856E-2</v>
      </c>
      <c r="X33" s="24">
        <v>7.3455908803492703E-2</v>
      </c>
      <c r="Y33" s="24"/>
      <c r="Z33" s="24"/>
    </row>
    <row r="34" spans="1:26" x14ac:dyDescent="0.3">
      <c r="A34" s="53" t="s">
        <v>181</v>
      </c>
      <c r="B34" s="24"/>
      <c r="C34" s="24"/>
      <c r="D34" s="24"/>
      <c r="E34" s="24"/>
      <c r="F34" s="23">
        <v>7.6861031233731267E-5</v>
      </c>
      <c r="G34" s="24"/>
      <c r="H34" s="24"/>
      <c r="I34" s="24"/>
      <c r="J34" s="24"/>
      <c r="K34" s="23"/>
      <c r="L34" s="67"/>
      <c r="M34" s="24"/>
      <c r="N34" s="24">
        <v>3.5512477628747811E-3</v>
      </c>
      <c r="O34" s="24"/>
      <c r="P34" s="24"/>
      <c r="Q34" s="24"/>
      <c r="R34" s="24"/>
      <c r="S34" s="24"/>
      <c r="T34" s="24"/>
      <c r="U34" s="24"/>
      <c r="V34" s="24"/>
      <c r="W34" s="24">
        <v>1.3371138235905274E-2</v>
      </c>
      <c r="X34" s="24">
        <v>1.71431380303467E-2</v>
      </c>
      <c r="Y34" s="24"/>
      <c r="Z34" s="24"/>
    </row>
    <row r="35" spans="1:26" x14ac:dyDescent="0.3">
      <c r="A35" s="53" t="s">
        <v>182</v>
      </c>
      <c r="B35" s="24"/>
      <c r="C35" s="24"/>
      <c r="D35" s="24"/>
      <c r="E35" s="24"/>
      <c r="F35" s="23"/>
      <c r="G35" s="24">
        <v>1.6449154416939813E-2</v>
      </c>
      <c r="H35" s="24"/>
      <c r="I35" s="24"/>
      <c r="J35" s="24">
        <v>8.6978087903101485E-3</v>
      </c>
      <c r="K35" s="23"/>
      <c r="L35" s="67"/>
      <c r="M35" s="24"/>
      <c r="N35" s="24"/>
      <c r="O35" s="24"/>
      <c r="P35" s="24"/>
      <c r="Q35" s="24"/>
      <c r="R35" s="24"/>
      <c r="S35" s="24">
        <v>9.5182556120841633E-4</v>
      </c>
      <c r="T35" s="24"/>
      <c r="U35" s="24"/>
      <c r="V35" s="24"/>
      <c r="W35" s="24"/>
      <c r="X35" s="24">
        <v>2.6130963153625987E-2</v>
      </c>
      <c r="Y35" s="24"/>
      <c r="Z35" s="24"/>
    </row>
    <row r="36" spans="1:26" x14ac:dyDescent="0.3">
      <c r="A36" s="53" t="s">
        <v>183</v>
      </c>
      <c r="B36" s="24"/>
      <c r="C36" s="24"/>
      <c r="D36" s="24"/>
      <c r="E36" s="24"/>
      <c r="F36" s="23"/>
      <c r="G36" s="24"/>
      <c r="H36" s="24"/>
      <c r="I36" s="24"/>
      <c r="J36" s="24"/>
      <c r="K36" s="23"/>
      <c r="L36" s="67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>
        <v>4.5580378987445289E-5</v>
      </c>
      <c r="Y36" s="24"/>
      <c r="Z36" s="23"/>
    </row>
    <row r="37" spans="1:26" x14ac:dyDescent="0.3">
      <c r="A37" s="53" t="s">
        <v>184</v>
      </c>
      <c r="B37" s="24"/>
      <c r="C37" s="24"/>
      <c r="D37" s="24"/>
      <c r="E37" s="24"/>
      <c r="F37" s="23"/>
      <c r="G37" s="24"/>
      <c r="H37" s="24"/>
      <c r="I37" s="24"/>
      <c r="J37" s="24">
        <v>9.9070294328594305E-4</v>
      </c>
      <c r="K37" s="23"/>
      <c r="L37" s="67"/>
      <c r="M37" s="24"/>
      <c r="N37" s="24"/>
      <c r="O37" s="24"/>
      <c r="P37" s="24"/>
      <c r="Q37" s="24"/>
      <c r="R37" s="24"/>
      <c r="S37" s="24">
        <v>8.1776562301004777E-4</v>
      </c>
      <c r="T37" s="24">
        <v>1.123422282102328E-3</v>
      </c>
      <c r="U37" s="24"/>
      <c r="V37" s="24"/>
      <c r="W37" s="24">
        <v>9.2501357356874255E-3</v>
      </c>
      <c r="X37" s="24">
        <v>1.2182026584085745E-2</v>
      </c>
      <c r="Y37" s="24"/>
      <c r="Z37" s="24"/>
    </row>
    <row r="38" spans="1:26" x14ac:dyDescent="0.3">
      <c r="A38" s="53" t="s">
        <v>185</v>
      </c>
      <c r="B38" s="24"/>
      <c r="C38" s="24">
        <v>5.9388552621877238E-4</v>
      </c>
      <c r="D38" s="24"/>
      <c r="E38" s="24"/>
      <c r="F38" s="23">
        <v>1.2869754067043376E-4</v>
      </c>
      <c r="G38" s="24">
        <v>2.5819944097005771E-3</v>
      </c>
      <c r="H38" s="24"/>
      <c r="I38" s="24"/>
      <c r="J38" s="24">
        <v>1.0242179278355353E-2</v>
      </c>
      <c r="K38" s="23">
        <v>9.1428877851287306E-4</v>
      </c>
      <c r="L38" s="67">
        <v>1.2065394437853165E-4</v>
      </c>
      <c r="M38" s="24"/>
      <c r="N38" s="24">
        <v>5.3623975279347392E-4</v>
      </c>
      <c r="O38" s="24"/>
      <c r="P38" s="24"/>
      <c r="Q38" s="24"/>
      <c r="R38" s="24"/>
      <c r="S38" s="24">
        <v>2.1448696378817637E-2</v>
      </c>
      <c r="T38" s="24"/>
      <c r="U38" s="24"/>
      <c r="V38" s="24">
        <v>7.5877925020276563E-4</v>
      </c>
      <c r="W38" s="24"/>
      <c r="X38" s="24">
        <v>3.8186079662883947E-2</v>
      </c>
      <c r="Y38" s="24"/>
      <c r="Z38" s="24"/>
    </row>
    <row r="39" spans="1:26" x14ac:dyDescent="0.3">
      <c r="A39" s="53" t="s">
        <v>0</v>
      </c>
      <c r="B39" s="24"/>
      <c r="C39" s="24"/>
      <c r="D39" s="24"/>
      <c r="E39" s="24"/>
      <c r="F39" s="23"/>
      <c r="G39" s="24"/>
      <c r="H39" s="24"/>
      <c r="I39" s="24"/>
      <c r="J39" s="24"/>
      <c r="K39" s="23">
        <v>1.6489372398399325E-4</v>
      </c>
      <c r="L39" s="67">
        <v>1.4299726741159305E-5</v>
      </c>
      <c r="M39" s="24"/>
      <c r="N39" s="24"/>
      <c r="O39" s="24"/>
      <c r="P39" s="24"/>
      <c r="Q39" s="24"/>
      <c r="R39" s="24"/>
      <c r="S39" s="24">
        <v>1.6513950053735689E-2</v>
      </c>
      <c r="T39" s="24">
        <v>1.9258603855116956E-2</v>
      </c>
      <c r="U39" s="24"/>
      <c r="V39" s="24"/>
      <c r="W39" s="24"/>
      <c r="X39" s="24">
        <v>3.6348117910184309E-2</v>
      </c>
      <c r="Y39" s="24"/>
      <c r="Z39" s="24"/>
    </row>
    <row r="40" spans="1:26" x14ac:dyDescent="0.3">
      <c r="A40" s="53" t="s">
        <v>186</v>
      </c>
      <c r="B40" s="24"/>
      <c r="C40" s="24">
        <v>7.5877925020276563E-4</v>
      </c>
      <c r="D40" s="24"/>
      <c r="E40" s="24"/>
      <c r="F40" s="23"/>
      <c r="G40" s="24"/>
      <c r="H40" s="24"/>
      <c r="I40" s="24"/>
      <c r="J40" s="24">
        <v>8.5798360446955827E-3</v>
      </c>
      <c r="K40" s="23"/>
      <c r="L40" s="67"/>
      <c r="M40" s="24"/>
      <c r="N40" s="24"/>
      <c r="O40" s="24"/>
      <c r="P40" s="24"/>
      <c r="Q40" s="24"/>
      <c r="R40" s="24"/>
      <c r="S40" s="24"/>
      <c r="T40" s="24">
        <v>1.29662772225462E-2</v>
      </c>
      <c r="U40" s="24"/>
      <c r="V40" s="24"/>
      <c r="W40" s="24"/>
      <c r="X40" s="24">
        <v>2.2729415655072718E-2</v>
      </c>
      <c r="Y40" s="24"/>
      <c r="Z40" s="24"/>
    </row>
    <row r="41" spans="1:26" x14ac:dyDescent="0.3">
      <c r="A41" s="53" t="s">
        <v>187</v>
      </c>
      <c r="B41" s="24"/>
      <c r="C41" s="24">
        <v>4.7433981066268061E-2</v>
      </c>
      <c r="D41" s="24"/>
      <c r="E41" s="24"/>
      <c r="F41" s="23"/>
      <c r="G41" s="24"/>
      <c r="H41" s="24"/>
      <c r="I41" s="24"/>
      <c r="J41" s="24"/>
      <c r="K41" s="23"/>
      <c r="L41" s="67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>
        <v>4.7762874781314725E-2</v>
      </c>
      <c r="Y41" s="24"/>
      <c r="Z41" s="24"/>
    </row>
    <row r="42" spans="1:26" x14ac:dyDescent="0.3">
      <c r="A42" s="53" t="s">
        <v>1</v>
      </c>
      <c r="B42" s="24"/>
      <c r="C42" s="24"/>
      <c r="D42" s="24"/>
      <c r="E42" s="24"/>
      <c r="F42" s="23">
        <v>5.6305174043314764E-5</v>
      </c>
      <c r="G42" s="24"/>
      <c r="H42" s="24"/>
      <c r="I42" s="24"/>
      <c r="J42" s="24"/>
      <c r="K42" s="23">
        <v>6.702996909918424E-5</v>
      </c>
      <c r="L42" s="67">
        <v>5.3623975279347395E-6</v>
      </c>
      <c r="M42" s="24"/>
      <c r="N42" s="24">
        <v>1.1408500740681159E-2</v>
      </c>
      <c r="O42" s="24"/>
      <c r="P42" s="24"/>
      <c r="Q42" s="24"/>
      <c r="R42" s="24"/>
      <c r="S42" s="24">
        <v>2.6490243787997613E-3</v>
      </c>
      <c r="T42" s="24"/>
      <c r="U42" s="24"/>
      <c r="V42" s="24"/>
      <c r="W42" s="24">
        <v>0.10930443001065776</v>
      </c>
      <c r="X42" s="24">
        <v>0.12399203683967101</v>
      </c>
      <c r="Y42" s="24"/>
      <c r="Z42" s="24"/>
    </row>
    <row r="43" spans="1:26" x14ac:dyDescent="0.3">
      <c r="A43" s="53" t="s">
        <v>2</v>
      </c>
      <c r="B43" s="24"/>
      <c r="C43" s="24"/>
      <c r="D43" s="24"/>
      <c r="E43" s="24">
        <v>6.944304798675488E-4</v>
      </c>
      <c r="F43" s="23"/>
      <c r="G43" s="24"/>
      <c r="H43" s="24"/>
      <c r="I43" s="24"/>
      <c r="J43" s="24">
        <v>1.1384369951805452E-2</v>
      </c>
      <c r="K43" s="23"/>
      <c r="L43" s="67"/>
      <c r="M43" s="24"/>
      <c r="N43" s="24"/>
      <c r="O43" s="24"/>
      <c r="P43" s="24"/>
      <c r="Q43" s="24"/>
      <c r="R43" s="24"/>
      <c r="S43" s="24"/>
      <c r="T43" s="24"/>
      <c r="U43" s="24"/>
      <c r="V43" s="24">
        <v>3.8976586431793657E-2</v>
      </c>
      <c r="W43" s="24">
        <v>1.1051901305073499E-2</v>
      </c>
      <c r="X43" s="24">
        <v>6.2501424386843363E-2</v>
      </c>
      <c r="Y43" s="24"/>
      <c r="Z43" s="24"/>
    </row>
    <row r="44" spans="1:26" x14ac:dyDescent="0.3">
      <c r="A44" s="53" t="s">
        <v>188</v>
      </c>
      <c r="B44" s="24"/>
      <c r="C44" s="24">
        <v>3.2871496846239956E-3</v>
      </c>
      <c r="D44" s="24"/>
      <c r="E44" s="24"/>
      <c r="F44" s="23"/>
      <c r="G44" s="24"/>
      <c r="H44" s="24"/>
      <c r="I44" s="24"/>
      <c r="J44" s="24"/>
      <c r="K44" s="23"/>
      <c r="L44" s="67"/>
      <c r="M44" s="24"/>
      <c r="N44" s="24"/>
      <c r="O44" s="24"/>
      <c r="P44" s="24">
        <v>1.6416980031772204E-2</v>
      </c>
      <c r="Q44" s="24"/>
      <c r="R44" s="24"/>
      <c r="S44" s="24"/>
      <c r="T44" s="24"/>
      <c r="U44" s="24"/>
      <c r="V44" s="24"/>
      <c r="W44" s="24"/>
      <c r="X44" s="24">
        <v>1.9883770033582014E-2</v>
      </c>
      <c r="Y44" s="24"/>
      <c r="Z44" s="24"/>
    </row>
    <row r="45" spans="1:26" x14ac:dyDescent="0.3">
      <c r="A45" s="53" t="s">
        <v>189</v>
      </c>
      <c r="B45" s="24"/>
      <c r="C45" s="24"/>
      <c r="D45" s="24"/>
      <c r="E45" s="24"/>
      <c r="F45" s="23"/>
      <c r="G45" s="24"/>
      <c r="H45" s="24"/>
      <c r="I45" s="24"/>
      <c r="J45" s="24"/>
      <c r="K45" s="23"/>
      <c r="L45" s="67"/>
      <c r="M45" s="24"/>
      <c r="N45" s="24"/>
      <c r="O45" s="24"/>
      <c r="P45" s="24"/>
      <c r="Q45" s="24">
        <v>2.1096118741355929E-2</v>
      </c>
      <c r="R45" s="24"/>
      <c r="S45" s="24"/>
      <c r="T45" s="24"/>
      <c r="U45" s="24"/>
      <c r="V45" s="24"/>
      <c r="W45" s="24"/>
      <c r="X45" s="24">
        <v>2.2027388445373927E-2</v>
      </c>
      <c r="Y45" s="24"/>
      <c r="Z45" s="24"/>
    </row>
    <row r="46" spans="1:26" x14ac:dyDescent="0.3">
      <c r="A46" s="53" t="s">
        <v>190</v>
      </c>
      <c r="B46" s="24"/>
      <c r="C46" s="24"/>
      <c r="D46" s="24"/>
      <c r="E46" s="24"/>
      <c r="F46" s="23"/>
      <c r="G46" s="24"/>
      <c r="H46" s="24"/>
      <c r="I46" s="24"/>
      <c r="J46" s="24"/>
      <c r="K46" s="23"/>
      <c r="L46" s="67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>
        <v>1.4100424299704397E-2</v>
      </c>
      <c r="X46" s="24">
        <v>1.4100424299704397E-2</v>
      </c>
      <c r="Y46" s="24"/>
      <c r="Z46" s="24"/>
    </row>
    <row r="47" spans="1:26" x14ac:dyDescent="0.3">
      <c r="A47" s="53" t="s">
        <v>191</v>
      </c>
      <c r="B47" s="24"/>
      <c r="C47" s="24"/>
      <c r="D47" s="24"/>
      <c r="E47" s="24"/>
      <c r="F47" s="23"/>
      <c r="G47" s="24"/>
      <c r="H47" s="24"/>
      <c r="I47" s="24"/>
      <c r="J47" s="24"/>
      <c r="K47" s="23"/>
      <c r="L47" s="67"/>
      <c r="M47" s="24"/>
      <c r="N47" s="24"/>
      <c r="O47" s="24"/>
      <c r="P47" s="24"/>
      <c r="Q47" s="24"/>
      <c r="R47" s="24"/>
      <c r="S47" s="24">
        <v>2.6811987639673698E-2</v>
      </c>
      <c r="T47" s="24"/>
      <c r="U47" s="24"/>
      <c r="V47" s="24"/>
      <c r="W47" s="24">
        <v>5.9433239267943361E-3</v>
      </c>
      <c r="X47" s="24">
        <v>3.2755311566468034E-2</v>
      </c>
      <c r="Y47" s="24"/>
      <c r="Z47" s="24"/>
    </row>
    <row r="48" spans="1:26" x14ac:dyDescent="0.3">
      <c r="A48" s="53" t="s">
        <v>192</v>
      </c>
      <c r="B48" s="24"/>
      <c r="C48" s="24"/>
      <c r="D48" s="24"/>
      <c r="E48" s="24"/>
      <c r="F48" s="23"/>
      <c r="G48" s="24"/>
      <c r="H48" s="24"/>
      <c r="I48" s="24"/>
      <c r="J48" s="24">
        <v>4.2228880532486071E-3</v>
      </c>
      <c r="K48" s="23">
        <v>5.3623975279347399E-5</v>
      </c>
      <c r="L48" s="67"/>
      <c r="M48" s="24"/>
      <c r="N48" s="24"/>
      <c r="O48" s="24"/>
      <c r="P48" s="24"/>
      <c r="Q48" s="24"/>
      <c r="R48" s="24"/>
      <c r="S48" s="24">
        <v>5.7109533672504973E-4</v>
      </c>
      <c r="T48" s="24"/>
      <c r="U48" s="24"/>
      <c r="V48" s="24"/>
      <c r="W48" s="24"/>
      <c r="X48" s="24">
        <v>5.0165228873829491E-3</v>
      </c>
      <c r="Y48" s="24"/>
      <c r="Z48" s="24"/>
    </row>
    <row r="49" spans="1:26" x14ac:dyDescent="0.3">
      <c r="A49" s="53" t="s">
        <v>193</v>
      </c>
      <c r="B49" s="24"/>
      <c r="C49" s="24">
        <v>2.4318472789184044E-3</v>
      </c>
      <c r="D49" s="24"/>
      <c r="E49" s="24"/>
      <c r="F49" s="23"/>
      <c r="G49" s="24"/>
      <c r="H49" s="24"/>
      <c r="I49" s="24"/>
      <c r="J49" s="24"/>
      <c r="K49" s="23"/>
      <c r="L49" s="67"/>
      <c r="M49" s="24">
        <v>1.3137873943440113E-3</v>
      </c>
      <c r="N49" s="24"/>
      <c r="O49" s="24"/>
      <c r="P49" s="24"/>
      <c r="Q49" s="24"/>
      <c r="R49" s="24"/>
      <c r="S49" s="24"/>
      <c r="T49" s="24"/>
      <c r="U49" s="24">
        <v>1.6030887409760903E-2</v>
      </c>
      <c r="V49" s="24"/>
      <c r="W49" s="24"/>
      <c r="X49" s="24">
        <v>1.9956162400209133E-2</v>
      </c>
      <c r="Y49" s="24"/>
      <c r="Z49" s="24"/>
    </row>
    <row r="50" spans="1:26" x14ac:dyDescent="0.3">
      <c r="A50" s="53" t="s">
        <v>194</v>
      </c>
      <c r="B50" s="24"/>
      <c r="C50" s="24">
        <v>1.8446647496095504E-3</v>
      </c>
      <c r="D50" s="24"/>
      <c r="E50" s="24"/>
      <c r="F50" s="23">
        <v>4.9334057256999607E-4</v>
      </c>
      <c r="G50" s="24"/>
      <c r="H50" s="24"/>
      <c r="I50" s="24"/>
      <c r="J50" s="24">
        <v>2.0189426692674294E-3</v>
      </c>
      <c r="K50" s="23">
        <v>1.0188555303076005E-4</v>
      </c>
      <c r="L50" s="67">
        <v>1.608719258380422E-5</v>
      </c>
      <c r="M50" s="24"/>
      <c r="N50" s="24"/>
      <c r="O50" s="24"/>
      <c r="P50" s="24">
        <v>1.107066969642127E-2</v>
      </c>
      <c r="Q50" s="24"/>
      <c r="R50" s="24"/>
      <c r="S50" s="24"/>
      <c r="T50" s="24"/>
      <c r="U50" s="24"/>
      <c r="V50" s="24">
        <v>0.10641141654433697</v>
      </c>
      <c r="W50" s="24"/>
      <c r="X50" s="24">
        <v>0.1224074483701663</v>
      </c>
      <c r="Y50" s="24"/>
      <c r="Z50" s="24"/>
    </row>
    <row r="51" spans="1:26" x14ac:dyDescent="0.3">
      <c r="A51" s="17" t="s">
        <v>3</v>
      </c>
      <c r="B51" s="25">
        <v>7.5442230221131862E-2</v>
      </c>
      <c r="C51" s="25">
        <v>0.22288984071445006</v>
      </c>
      <c r="D51" s="25">
        <v>1.5291770283827232E-2</v>
      </c>
      <c r="E51" s="25">
        <v>3.5057120705334018E-2</v>
      </c>
      <c r="F51" s="25">
        <v>8.1463755778541931E-4</v>
      </c>
      <c r="G51" s="25">
        <v>1.905259841675213E-2</v>
      </c>
      <c r="H51" s="25">
        <v>2.4130788875706327E-5</v>
      </c>
      <c r="I51" s="25">
        <v>9.1160757974890577E-5</v>
      </c>
      <c r="J51" s="25">
        <v>5.5829708129171214E-2</v>
      </c>
      <c r="K51" s="35">
        <v>1.3044031986701255E-3</v>
      </c>
      <c r="L51" s="35">
        <v>1.8857764639903837E-4</v>
      </c>
      <c r="M51" s="25">
        <v>1.8768391347771588E-3</v>
      </c>
      <c r="N51" s="25">
        <v>1.5585361548481658E-2</v>
      </c>
      <c r="O51" s="25">
        <v>1.1775824971344688E-2</v>
      </c>
      <c r="P51" s="25">
        <v>5.8962242018406427E-2</v>
      </c>
      <c r="Q51" s="25">
        <v>2.1350832623932829E-2</v>
      </c>
      <c r="R51" s="25">
        <v>1.340599381983685E-5</v>
      </c>
      <c r="S51" s="25">
        <v>6.9926110630729663E-2</v>
      </c>
      <c r="T51" s="25">
        <v>3.4721077126916772E-2</v>
      </c>
      <c r="U51" s="25">
        <v>1.6502778392219163E-2</v>
      </c>
      <c r="V51" s="25">
        <v>0.14941829158483425</v>
      </c>
      <c r="W51" s="25">
        <v>0.19388105755416582</v>
      </c>
      <c r="X51" s="10">
        <v>1</v>
      </c>
      <c r="Y51" s="39"/>
      <c r="Z51" s="39"/>
    </row>
    <row r="54" spans="1:26" ht="36" customHeight="1" x14ac:dyDescent="0.3">
      <c r="A54" s="44"/>
      <c r="B54" s="98" t="s">
        <v>213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44"/>
      <c r="Z54" s="44"/>
    </row>
    <row r="55" spans="1:26" ht="17.399999999999999" customHeight="1" x14ac:dyDescent="0.3">
      <c r="A55" s="5"/>
      <c r="B55" s="104" t="s">
        <v>199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33"/>
    </row>
    <row r="56" spans="1:26" ht="64.2" x14ac:dyDescent="0.3">
      <c r="A56" s="6" t="s">
        <v>200</v>
      </c>
      <c r="B56" s="27" t="s">
        <v>177</v>
      </c>
      <c r="C56" s="27" t="s">
        <v>178</v>
      </c>
      <c r="D56" s="27" t="s">
        <v>179</v>
      </c>
      <c r="E56" s="27" t="s">
        <v>180</v>
      </c>
      <c r="F56" s="27" t="s">
        <v>181</v>
      </c>
      <c r="G56" s="27" t="s">
        <v>182</v>
      </c>
      <c r="H56" s="27" t="s">
        <v>183</v>
      </c>
      <c r="I56" s="27" t="s">
        <v>184</v>
      </c>
      <c r="J56" s="27" t="s">
        <v>185</v>
      </c>
      <c r="K56" s="27" t="s">
        <v>0</v>
      </c>
      <c r="L56" s="27" t="s">
        <v>186</v>
      </c>
      <c r="M56" s="27" t="s">
        <v>187</v>
      </c>
      <c r="N56" s="27" t="s">
        <v>1</v>
      </c>
      <c r="O56" s="27" t="s">
        <v>2</v>
      </c>
      <c r="P56" s="27" t="s">
        <v>188</v>
      </c>
      <c r="Q56" s="27" t="s">
        <v>189</v>
      </c>
      <c r="R56" s="27" t="s">
        <v>190</v>
      </c>
      <c r="S56" s="27" t="s">
        <v>191</v>
      </c>
      <c r="T56" s="27" t="s">
        <v>192</v>
      </c>
      <c r="U56" s="27" t="s">
        <v>193</v>
      </c>
      <c r="V56" s="66" t="s">
        <v>194</v>
      </c>
      <c r="W56" s="28" t="s">
        <v>198</v>
      </c>
      <c r="X56" s="6" t="s">
        <v>3</v>
      </c>
      <c r="Y56" s="36"/>
      <c r="Z56" s="37"/>
    </row>
    <row r="57" spans="1:26" x14ac:dyDescent="0.3">
      <c r="A57" s="53" t="s">
        <v>177</v>
      </c>
      <c r="B57" s="29">
        <v>65094</v>
      </c>
      <c r="C57" s="29">
        <v>65836</v>
      </c>
      <c r="D57" s="29">
        <v>17</v>
      </c>
      <c r="E57" s="29">
        <v>8</v>
      </c>
      <c r="F57" s="29">
        <v>7</v>
      </c>
      <c r="G57" s="29">
        <v>6</v>
      </c>
      <c r="H57" s="29"/>
      <c r="I57" s="29"/>
      <c r="J57" s="29"/>
      <c r="K57" s="29"/>
      <c r="L57" s="29">
        <v>7</v>
      </c>
      <c r="M57" s="29">
        <v>18</v>
      </c>
      <c r="N57" s="29"/>
      <c r="O57" s="29">
        <v>22</v>
      </c>
      <c r="P57" s="29">
        <v>31877</v>
      </c>
      <c r="Q57" s="29">
        <v>30</v>
      </c>
      <c r="R57" s="29"/>
      <c r="S57" s="29"/>
      <c r="T57" s="29">
        <v>158</v>
      </c>
      <c r="U57" s="29">
        <v>38</v>
      </c>
      <c r="V57" s="29"/>
      <c r="W57" s="29"/>
      <c r="X57" s="29">
        <v>163118</v>
      </c>
      <c r="Y57" s="38"/>
      <c r="Z57" s="38"/>
    </row>
    <row r="58" spans="1:26" x14ac:dyDescent="0.3">
      <c r="A58" s="53" t="s">
        <v>178</v>
      </c>
      <c r="B58" s="29">
        <v>59500</v>
      </c>
      <c r="C58" s="29">
        <v>299008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>
        <v>35000</v>
      </c>
      <c r="Q58" s="29"/>
      <c r="R58" s="29"/>
      <c r="S58" s="29"/>
      <c r="T58" s="29"/>
      <c r="U58" s="29"/>
      <c r="V58" s="29"/>
      <c r="W58" s="29"/>
      <c r="X58" s="29">
        <v>393508</v>
      </c>
      <c r="Y58" s="38"/>
      <c r="Z58" s="38"/>
    </row>
    <row r="59" spans="1:26" x14ac:dyDescent="0.3">
      <c r="A59" s="53" t="s">
        <v>179</v>
      </c>
      <c r="B59" s="29">
        <v>47184</v>
      </c>
      <c r="C59" s="29">
        <v>12061</v>
      </c>
      <c r="D59" s="29">
        <v>33699</v>
      </c>
      <c r="E59" s="29"/>
      <c r="F59" s="29"/>
      <c r="G59" s="29"/>
      <c r="H59" s="29"/>
      <c r="I59" s="29"/>
      <c r="J59" s="29">
        <v>21365</v>
      </c>
      <c r="K59" s="29"/>
      <c r="L59" s="29"/>
      <c r="M59" s="29"/>
      <c r="N59" s="29"/>
      <c r="O59" s="29">
        <v>28000</v>
      </c>
      <c r="P59" s="29"/>
      <c r="Q59" s="29"/>
      <c r="R59" s="29"/>
      <c r="S59" s="29"/>
      <c r="T59" s="29">
        <v>694</v>
      </c>
      <c r="U59" s="29">
        <v>250</v>
      </c>
      <c r="V59" s="29">
        <v>5855</v>
      </c>
      <c r="W59" s="29"/>
      <c r="X59" s="29">
        <v>149108</v>
      </c>
      <c r="Y59" s="38"/>
      <c r="Z59" s="38"/>
    </row>
    <row r="60" spans="1:26" x14ac:dyDescent="0.3">
      <c r="A60" s="53" t="s">
        <v>180</v>
      </c>
      <c r="B60" s="29">
        <v>77</v>
      </c>
      <c r="C60" s="29">
        <v>14116</v>
      </c>
      <c r="D60" s="29"/>
      <c r="E60" s="29">
        <v>86674.666666666672</v>
      </c>
      <c r="F60" s="29"/>
      <c r="G60" s="29"/>
      <c r="H60" s="29">
        <v>49</v>
      </c>
      <c r="I60" s="29"/>
      <c r="J60" s="29"/>
      <c r="K60" s="29"/>
      <c r="L60" s="29">
        <v>77</v>
      </c>
      <c r="M60" s="29">
        <v>688</v>
      </c>
      <c r="N60" s="29"/>
      <c r="O60" s="29">
        <v>1715</v>
      </c>
      <c r="P60" s="29">
        <v>2601</v>
      </c>
      <c r="Q60" s="29"/>
      <c r="R60" s="29"/>
      <c r="S60" s="29"/>
      <c r="T60" s="29">
        <v>21</v>
      </c>
      <c r="U60" s="29"/>
      <c r="V60" s="29">
        <v>315</v>
      </c>
      <c r="W60" s="29">
        <v>79254</v>
      </c>
      <c r="X60" s="29">
        <v>185587.66666666669</v>
      </c>
      <c r="Y60" s="38"/>
      <c r="Z60" s="38"/>
    </row>
    <row r="61" spans="1:26" x14ac:dyDescent="0.3">
      <c r="A61" s="53" t="s">
        <v>181</v>
      </c>
      <c r="B61" s="29"/>
      <c r="C61" s="29">
        <v>27</v>
      </c>
      <c r="D61" s="29"/>
      <c r="E61" s="29"/>
      <c r="F61" s="29">
        <v>172</v>
      </c>
      <c r="G61" s="29"/>
      <c r="H61" s="29"/>
      <c r="I61" s="29"/>
      <c r="J61" s="29">
        <v>37</v>
      </c>
      <c r="K61" s="29"/>
      <c r="L61" s="29"/>
      <c r="M61" s="29"/>
      <c r="N61" s="29">
        <v>8369</v>
      </c>
      <c r="O61" s="29"/>
      <c r="P61" s="29"/>
      <c r="Q61" s="29"/>
      <c r="R61" s="29"/>
      <c r="S61" s="29">
        <v>224</v>
      </c>
      <c r="T61" s="29"/>
      <c r="U61" s="29"/>
      <c r="V61" s="29">
        <v>34</v>
      </c>
      <c r="W61" s="29">
        <v>31801</v>
      </c>
      <c r="X61" s="29">
        <v>40664</v>
      </c>
      <c r="Y61" s="38"/>
      <c r="Z61" s="38"/>
    </row>
    <row r="62" spans="1:26" x14ac:dyDescent="0.3">
      <c r="A62" s="53" t="s">
        <v>182</v>
      </c>
      <c r="B62" s="29"/>
      <c r="C62" s="29"/>
      <c r="D62" s="29"/>
      <c r="E62" s="29"/>
      <c r="F62" s="29"/>
      <c r="G62" s="29">
        <v>44723</v>
      </c>
      <c r="H62" s="29"/>
      <c r="I62" s="29"/>
      <c r="J62" s="29">
        <v>19750</v>
      </c>
      <c r="K62" s="29"/>
      <c r="L62" s="29"/>
      <c r="M62" s="29"/>
      <c r="N62" s="29"/>
      <c r="O62" s="29"/>
      <c r="P62" s="29"/>
      <c r="Q62" s="29">
        <v>16</v>
      </c>
      <c r="R62" s="29"/>
      <c r="S62" s="29">
        <v>2693</v>
      </c>
      <c r="T62" s="29">
        <v>57</v>
      </c>
      <c r="U62" s="29"/>
      <c r="V62" s="29"/>
      <c r="W62" s="29"/>
      <c r="X62" s="29">
        <v>67239</v>
      </c>
      <c r="Y62" s="38"/>
      <c r="Z62" s="38"/>
    </row>
    <row r="63" spans="1:26" x14ac:dyDescent="0.3">
      <c r="A63" s="53" t="s">
        <v>183</v>
      </c>
      <c r="B63" s="29">
        <v>27</v>
      </c>
      <c r="C63" s="29">
        <v>43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>
        <v>22</v>
      </c>
      <c r="Q63" s="29"/>
      <c r="R63" s="29"/>
      <c r="S63" s="29"/>
      <c r="T63" s="29"/>
      <c r="U63" s="29"/>
      <c r="V63" s="29"/>
      <c r="W63" s="29"/>
      <c r="X63" s="29">
        <v>92</v>
      </c>
      <c r="Y63" s="38"/>
      <c r="Z63" s="38"/>
    </row>
    <row r="64" spans="1:26" x14ac:dyDescent="0.3">
      <c r="A64" s="53" t="s">
        <v>184</v>
      </c>
      <c r="B64" s="29"/>
      <c r="C64" s="29"/>
      <c r="D64" s="29"/>
      <c r="E64" s="29"/>
      <c r="F64" s="29"/>
      <c r="G64" s="29"/>
      <c r="H64" s="29"/>
      <c r="I64" s="29"/>
      <c r="J64" s="29">
        <v>2507</v>
      </c>
      <c r="K64" s="29"/>
      <c r="L64" s="29"/>
      <c r="M64" s="29"/>
      <c r="N64" s="29"/>
      <c r="O64" s="29"/>
      <c r="P64" s="29"/>
      <c r="Q64" s="29"/>
      <c r="R64" s="29"/>
      <c r="S64" s="29">
        <v>3100</v>
      </c>
      <c r="T64" s="29">
        <v>2511</v>
      </c>
      <c r="U64" s="29"/>
      <c r="V64" s="29"/>
      <c r="W64" s="29">
        <v>20286</v>
      </c>
      <c r="X64" s="29">
        <v>28404</v>
      </c>
      <c r="Y64" s="38"/>
      <c r="Z64" s="38"/>
    </row>
    <row r="65" spans="1:26" x14ac:dyDescent="0.3">
      <c r="A65" s="53" t="s">
        <v>185</v>
      </c>
      <c r="B65" s="29">
        <v>26</v>
      </c>
      <c r="C65" s="29">
        <v>1233</v>
      </c>
      <c r="D65" s="29">
        <v>174</v>
      </c>
      <c r="E65" s="29">
        <v>50</v>
      </c>
      <c r="F65" s="29">
        <v>286</v>
      </c>
      <c r="G65" s="29">
        <v>5722</v>
      </c>
      <c r="H65" s="29"/>
      <c r="I65" s="29">
        <v>175</v>
      </c>
      <c r="J65" s="29">
        <v>25265</v>
      </c>
      <c r="K65" s="29">
        <v>2340</v>
      </c>
      <c r="L65" s="29">
        <v>262</v>
      </c>
      <c r="M65" s="29">
        <v>11</v>
      </c>
      <c r="N65" s="29">
        <v>1232</v>
      </c>
      <c r="O65" s="29">
        <v>288</v>
      </c>
      <c r="P65" s="29">
        <v>131</v>
      </c>
      <c r="Q65" s="29">
        <v>413</v>
      </c>
      <c r="R65" s="29">
        <v>22</v>
      </c>
      <c r="S65" s="29">
        <v>51496</v>
      </c>
      <c r="T65" s="29">
        <v>643</v>
      </c>
      <c r="U65" s="29">
        <v>31</v>
      </c>
      <c r="V65" s="29">
        <v>1677</v>
      </c>
      <c r="W65" s="29"/>
      <c r="X65" s="29">
        <v>91477</v>
      </c>
      <c r="Y65" s="38"/>
      <c r="Z65" s="38"/>
    </row>
    <row r="66" spans="1:26" x14ac:dyDescent="0.3">
      <c r="A66" s="53" t="s">
        <v>0</v>
      </c>
      <c r="B66" s="29"/>
      <c r="C66" s="29">
        <v>103</v>
      </c>
      <c r="D66" s="29"/>
      <c r="E66" s="29"/>
      <c r="F66" s="29">
        <v>24</v>
      </c>
      <c r="G66" s="29">
        <v>12</v>
      </c>
      <c r="H66" s="29"/>
      <c r="I66" s="29"/>
      <c r="J66" s="29">
        <v>303</v>
      </c>
      <c r="K66" s="29">
        <v>369</v>
      </c>
      <c r="L66" s="29">
        <v>34</v>
      </c>
      <c r="M66" s="29">
        <v>15</v>
      </c>
      <c r="N66" s="29">
        <v>38</v>
      </c>
      <c r="O66" s="29"/>
      <c r="P66" s="29">
        <v>5</v>
      </c>
      <c r="Q66" s="29">
        <v>9</v>
      </c>
      <c r="R66" s="29"/>
      <c r="S66" s="29">
        <v>17427</v>
      </c>
      <c r="T66" s="29">
        <v>49097</v>
      </c>
      <c r="U66" s="29"/>
      <c r="V66" s="29"/>
      <c r="W66" s="29">
        <v>463</v>
      </c>
      <c r="X66" s="29">
        <v>67898</v>
      </c>
      <c r="Y66" s="38"/>
      <c r="Z66" s="38"/>
    </row>
    <row r="67" spans="1:26" x14ac:dyDescent="0.3">
      <c r="A67" s="53" t="s">
        <v>186</v>
      </c>
      <c r="B67" s="29">
        <v>100</v>
      </c>
      <c r="C67" s="29">
        <v>2027</v>
      </c>
      <c r="D67" s="29">
        <v>33</v>
      </c>
      <c r="E67" s="29">
        <v>27</v>
      </c>
      <c r="F67" s="29">
        <v>67</v>
      </c>
      <c r="G67" s="29"/>
      <c r="H67" s="29"/>
      <c r="I67" s="29"/>
      <c r="J67" s="29">
        <v>22400</v>
      </c>
      <c r="K67" s="29"/>
      <c r="L67" s="29"/>
      <c r="M67" s="29">
        <v>4</v>
      </c>
      <c r="N67" s="29"/>
      <c r="O67" s="29">
        <v>162</v>
      </c>
      <c r="P67" s="29"/>
      <c r="Q67" s="29"/>
      <c r="R67" s="29"/>
      <c r="S67" s="29"/>
      <c r="T67" s="29">
        <v>33852</v>
      </c>
      <c r="U67" s="29"/>
      <c r="V67" s="29">
        <v>555</v>
      </c>
      <c r="W67" s="29"/>
      <c r="X67" s="29">
        <v>59227</v>
      </c>
      <c r="Y67" s="38"/>
      <c r="Z67" s="38"/>
    </row>
    <row r="68" spans="1:26" x14ac:dyDescent="0.3">
      <c r="A68" s="53" t="s">
        <v>187</v>
      </c>
      <c r="B68" s="29"/>
      <c r="C68" s="29">
        <v>106148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>
        <v>736</v>
      </c>
      <c r="X68" s="29">
        <v>106884</v>
      </c>
      <c r="Y68" s="38"/>
      <c r="Z68" s="38"/>
    </row>
    <row r="69" spans="1:26" x14ac:dyDescent="0.3">
      <c r="A69" s="53" t="s">
        <v>1</v>
      </c>
      <c r="B69" s="29">
        <v>16</v>
      </c>
      <c r="C69" s="29"/>
      <c r="D69" s="29">
        <v>77</v>
      </c>
      <c r="E69" s="29"/>
      <c r="F69" s="29">
        <v>135</v>
      </c>
      <c r="G69" s="29"/>
      <c r="H69" s="29"/>
      <c r="I69" s="29">
        <v>17</v>
      </c>
      <c r="J69" s="29">
        <v>126</v>
      </c>
      <c r="K69" s="29">
        <v>180</v>
      </c>
      <c r="L69" s="29">
        <v>11</v>
      </c>
      <c r="M69" s="29"/>
      <c r="N69" s="29">
        <v>28285</v>
      </c>
      <c r="O69" s="29"/>
      <c r="P69" s="29">
        <v>29</v>
      </c>
      <c r="Q69" s="29">
        <v>17</v>
      </c>
      <c r="R69" s="29"/>
      <c r="S69" s="29">
        <v>6369</v>
      </c>
      <c r="T69" s="29">
        <v>720</v>
      </c>
      <c r="U69" s="29"/>
      <c r="V69" s="29">
        <v>237</v>
      </c>
      <c r="W69" s="29">
        <v>244602</v>
      </c>
      <c r="X69" s="29">
        <v>280821</v>
      </c>
      <c r="Y69" s="38"/>
      <c r="Z69" s="38"/>
    </row>
    <row r="70" spans="1:26" x14ac:dyDescent="0.3">
      <c r="A70" s="53" t="s">
        <v>2</v>
      </c>
      <c r="B70" s="29"/>
      <c r="C70" s="29">
        <v>125</v>
      </c>
      <c r="D70" s="29">
        <v>31</v>
      </c>
      <c r="E70" s="29">
        <v>1088</v>
      </c>
      <c r="F70" s="29">
        <v>33</v>
      </c>
      <c r="G70" s="29"/>
      <c r="H70" s="29"/>
      <c r="I70" s="29">
        <v>5</v>
      </c>
      <c r="J70" s="29">
        <v>24830</v>
      </c>
      <c r="K70" s="29">
        <v>8</v>
      </c>
      <c r="L70" s="29"/>
      <c r="M70" s="29">
        <v>10</v>
      </c>
      <c r="N70" s="29"/>
      <c r="O70" s="29">
        <v>147</v>
      </c>
      <c r="P70" s="29">
        <v>90</v>
      </c>
      <c r="Q70" s="29"/>
      <c r="R70" s="29"/>
      <c r="S70" s="29">
        <v>76</v>
      </c>
      <c r="T70" s="29">
        <v>164</v>
      </c>
      <c r="U70" s="29">
        <v>19</v>
      </c>
      <c r="V70" s="29">
        <v>77117</v>
      </c>
      <c r="W70" s="29">
        <v>16488</v>
      </c>
      <c r="X70" s="29">
        <v>120231</v>
      </c>
      <c r="Y70" s="38"/>
      <c r="Z70" s="38"/>
    </row>
    <row r="71" spans="1:26" x14ac:dyDescent="0.3">
      <c r="A71" s="53" t="s">
        <v>188</v>
      </c>
      <c r="B71" s="29"/>
      <c r="C71" s="29">
        <v>3045</v>
      </c>
      <c r="D71" s="29"/>
      <c r="E71" s="29">
        <v>347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>
        <v>30490</v>
      </c>
      <c r="Q71" s="29"/>
      <c r="R71" s="29"/>
      <c r="S71" s="29"/>
      <c r="T71" s="29"/>
      <c r="U71" s="29"/>
      <c r="V71" s="29"/>
      <c r="W71" s="29"/>
      <c r="X71" s="29">
        <v>33882</v>
      </c>
      <c r="Y71" s="38"/>
      <c r="Z71" s="38"/>
    </row>
    <row r="72" spans="1:26" x14ac:dyDescent="0.3">
      <c r="A72" s="53" t="s">
        <v>189</v>
      </c>
      <c r="B72" s="29">
        <v>9</v>
      </c>
      <c r="C72" s="29">
        <v>33</v>
      </c>
      <c r="D72" s="29">
        <v>654</v>
      </c>
      <c r="E72" s="29"/>
      <c r="F72" s="29"/>
      <c r="G72" s="29"/>
      <c r="H72" s="29"/>
      <c r="I72" s="29"/>
      <c r="J72" s="29">
        <v>396</v>
      </c>
      <c r="K72" s="29"/>
      <c r="L72" s="29"/>
      <c r="M72" s="29"/>
      <c r="N72" s="29"/>
      <c r="O72" s="29">
        <v>30</v>
      </c>
      <c r="P72" s="29"/>
      <c r="Q72" s="29">
        <v>48419</v>
      </c>
      <c r="R72" s="29"/>
      <c r="S72" s="29"/>
      <c r="T72" s="29">
        <v>483</v>
      </c>
      <c r="U72" s="29">
        <v>654</v>
      </c>
      <c r="V72" s="29"/>
      <c r="W72" s="29"/>
      <c r="X72" s="29">
        <v>50678</v>
      </c>
      <c r="Y72" s="38"/>
      <c r="Z72" s="38"/>
    </row>
    <row r="73" spans="1:26" x14ac:dyDescent="0.3">
      <c r="A73" s="53" t="s">
        <v>190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>
        <v>36813</v>
      </c>
      <c r="X73" s="29">
        <v>36813</v>
      </c>
      <c r="Y73" s="38"/>
      <c r="Z73" s="38"/>
    </row>
    <row r="74" spans="1:26" x14ac:dyDescent="0.3">
      <c r="A74" s="53" t="s">
        <v>191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>
        <v>69000</v>
      </c>
      <c r="T74" s="29"/>
      <c r="U74" s="29"/>
      <c r="V74" s="29"/>
      <c r="W74" s="29">
        <v>13300</v>
      </c>
      <c r="X74" s="29">
        <v>82300</v>
      </c>
      <c r="Y74" s="38"/>
      <c r="Z74" s="38"/>
    </row>
    <row r="75" spans="1:26" x14ac:dyDescent="0.3">
      <c r="A75" s="53" t="s">
        <v>192</v>
      </c>
      <c r="B75" s="29">
        <v>7</v>
      </c>
      <c r="C75" s="29"/>
      <c r="D75" s="29"/>
      <c r="E75" s="29"/>
      <c r="F75" s="29">
        <v>11</v>
      </c>
      <c r="G75" s="29"/>
      <c r="H75" s="29">
        <v>9</v>
      </c>
      <c r="I75" s="29">
        <v>7</v>
      </c>
      <c r="J75" s="29">
        <v>6623</v>
      </c>
      <c r="K75" s="29">
        <v>148</v>
      </c>
      <c r="L75" s="29"/>
      <c r="M75" s="29"/>
      <c r="N75" s="29">
        <v>85</v>
      </c>
      <c r="O75" s="29">
        <v>5</v>
      </c>
      <c r="P75" s="29"/>
      <c r="Q75" s="29">
        <v>43</v>
      </c>
      <c r="R75" s="29"/>
      <c r="S75" s="29">
        <v>1430</v>
      </c>
      <c r="T75" s="29">
        <v>147</v>
      </c>
      <c r="U75" s="29"/>
      <c r="V75" s="29">
        <v>45</v>
      </c>
      <c r="W75" s="29"/>
      <c r="X75" s="29">
        <v>8560</v>
      </c>
      <c r="Y75" s="38"/>
      <c r="Z75" s="38"/>
    </row>
    <row r="76" spans="1:26" x14ac:dyDescent="0.3">
      <c r="A76" s="53" t="s">
        <v>193</v>
      </c>
      <c r="B76" s="29">
        <v>158</v>
      </c>
      <c r="C76" s="29">
        <v>5529</v>
      </c>
      <c r="D76" s="29">
        <v>329</v>
      </c>
      <c r="E76" s="29"/>
      <c r="F76" s="29"/>
      <c r="G76" s="29"/>
      <c r="H76" s="29"/>
      <c r="I76" s="29"/>
      <c r="J76" s="29"/>
      <c r="K76" s="29"/>
      <c r="L76" s="29"/>
      <c r="M76" s="29">
        <v>3159</v>
      </c>
      <c r="N76" s="29"/>
      <c r="O76" s="29"/>
      <c r="P76" s="29">
        <v>44</v>
      </c>
      <c r="Q76" s="29"/>
      <c r="R76" s="29"/>
      <c r="S76" s="29"/>
      <c r="T76" s="29"/>
      <c r="U76" s="29">
        <v>28752</v>
      </c>
      <c r="V76" s="29"/>
      <c r="W76" s="29"/>
      <c r="X76" s="29">
        <v>37971</v>
      </c>
      <c r="Y76" s="38"/>
      <c r="Z76" s="38"/>
    </row>
    <row r="77" spans="1:26" x14ac:dyDescent="0.3">
      <c r="A77" s="53" t="s">
        <v>194</v>
      </c>
      <c r="B77" s="29">
        <v>155</v>
      </c>
      <c r="C77" s="29">
        <v>3093</v>
      </c>
      <c r="D77" s="29">
        <v>78</v>
      </c>
      <c r="E77" s="29">
        <v>27</v>
      </c>
      <c r="F77" s="29">
        <v>886</v>
      </c>
      <c r="G77" s="29">
        <v>23</v>
      </c>
      <c r="H77" s="29">
        <v>5</v>
      </c>
      <c r="I77" s="29">
        <v>3</v>
      </c>
      <c r="J77" s="29">
        <v>3332</v>
      </c>
      <c r="K77" s="29">
        <v>131</v>
      </c>
      <c r="L77" s="29">
        <v>18</v>
      </c>
      <c r="M77" s="29">
        <v>43</v>
      </c>
      <c r="N77" s="29">
        <v>62</v>
      </c>
      <c r="O77" s="29">
        <v>71</v>
      </c>
      <c r="P77" s="29">
        <v>28752</v>
      </c>
      <c r="Q77" s="29">
        <v>49</v>
      </c>
      <c r="R77" s="29"/>
      <c r="S77" s="29">
        <v>63</v>
      </c>
      <c r="T77" s="29">
        <v>164</v>
      </c>
      <c r="U77" s="29">
        <v>7</v>
      </c>
      <c r="V77" s="29">
        <v>263623</v>
      </c>
      <c r="W77" s="29"/>
      <c r="X77" s="29">
        <v>300585</v>
      </c>
      <c r="Y77" s="38"/>
      <c r="Z77" s="38"/>
    </row>
    <row r="78" spans="1:26" x14ac:dyDescent="0.3">
      <c r="A78" s="7" t="s">
        <v>3</v>
      </c>
      <c r="B78" s="30">
        <v>172353</v>
      </c>
      <c r="C78" s="30">
        <v>512427</v>
      </c>
      <c r="D78" s="30">
        <v>35092</v>
      </c>
      <c r="E78" s="30">
        <v>88221.666666666672</v>
      </c>
      <c r="F78" s="30">
        <v>1621</v>
      </c>
      <c r="G78" s="30">
        <v>50486</v>
      </c>
      <c r="H78" s="30">
        <v>63</v>
      </c>
      <c r="I78" s="30">
        <v>207</v>
      </c>
      <c r="J78" s="30">
        <v>126934</v>
      </c>
      <c r="K78" s="30">
        <v>3176</v>
      </c>
      <c r="L78" s="30">
        <v>409</v>
      </c>
      <c r="M78" s="30">
        <v>3948</v>
      </c>
      <c r="N78" s="30">
        <v>38071</v>
      </c>
      <c r="O78" s="30">
        <v>30440</v>
      </c>
      <c r="P78" s="30">
        <v>129041</v>
      </c>
      <c r="Q78" s="30">
        <v>48996</v>
      </c>
      <c r="R78" s="30">
        <v>22</v>
      </c>
      <c r="S78" s="30">
        <v>151878</v>
      </c>
      <c r="T78" s="30">
        <v>88711</v>
      </c>
      <c r="U78" s="30">
        <v>29751</v>
      </c>
      <c r="V78" s="30">
        <v>349458</v>
      </c>
      <c r="W78" s="30">
        <v>443743</v>
      </c>
      <c r="X78" s="30">
        <f>SUM(X57:X77)</f>
        <v>2305047.666666667</v>
      </c>
      <c r="Y78" s="31"/>
      <c r="Z78" s="31"/>
    </row>
    <row r="81" spans="1:26" ht="34.200000000000003" customHeight="1" x14ac:dyDescent="0.3">
      <c r="A81" s="44"/>
      <c r="B81" s="98" t="s">
        <v>217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44"/>
      <c r="Z81" s="44"/>
    </row>
    <row r="82" spans="1:26" ht="15.6" x14ac:dyDescent="0.3">
      <c r="B82" s="103" t="s">
        <v>200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</row>
    <row r="83" spans="1:26" x14ac:dyDescent="0.3">
      <c r="A83" s="26" t="s">
        <v>208</v>
      </c>
      <c r="B83" s="68" t="s">
        <v>177</v>
      </c>
      <c r="C83" s="68" t="s">
        <v>178</v>
      </c>
      <c r="D83" s="68" t="s">
        <v>179</v>
      </c>
      <c r="E83" s="68" t="s">
        <v>180</v>
      </c>
      <c r="F83" s="68" t="s">
        <v>181</v>
      </c>
      <c r="G83" s="68" t="s">
        <v>182</v>
      </c>
      <c r="H83" s="68" t="s">
        <v>183</v>
      </c>
      <c r="I83" s="68" t="s">
        <v>184</v>
      </c>
      <c r="J83" s="68" t="s">
        <v>185</v>
      </c>
      <c r="K83" s="68" t="s">
        <v>0</v>
      </c>
      <c r="L83" s="68" t="s">
        <v>186</v>
      </c>
      <c r="M83" s="68" t="s">
        <v>187</v>
      </c>
      <c r="N83" s="68" t="s">
        <v>1</v>
      </c>
      <c r="O83" s="68" t="s">
        <v>2</v>
      </c>
      <c r="P83" s="68" t="s">
        <v>188</v>
      </c>
      <c r="Q83" s="68" t="s">
        <v>189</v>
      </c>
      <c r="R83" s="68" t="s">
        <v>190</v>
      </c>
      <c r="S83" s="68" t="s">
        <v>191</v>
      </c>
      <c r="T83" s="68" t="s">
        <v>192</v>
      </c>
      <c r="U83" s="68" t="s">
        <v>193</v>
      </c>
      <c r="V83" s="68" t="s">
        <v>194</v>
      </c>
      <c r="W83" s="71" t="s">
        <v>3</v>
      </c>
      <c r="X83" s="6"/>
    </row>
    <row r="84" spans="1:26" x14ac:dyDescent="0.3">
      <c r="A84" s="53" t="s">
        <v>177</v>
      </c>
      <c r="B84" s="69">
        <v>3.0341338945976078E-2</v>
      </c>
      <c r="C84" s="69">
        <v>2.2790189493722645E-2</v>
      </c>
      <c r="D84" s="69">
        <v>2.2050178634867648E-2</v>
      </c>
      <c r="E84" s="69">
        <v>2.9493186403641068E-5</v>
      </c>
      <c r="F84" s="69"/>
      <c r="G84" s="69"/>
      <c r="H84" s="69">
        <v>1.340599381983685E-5</v>
      </c>
      <c r="I84" s="69"/>
      <c r="J84" s="69">
        <v>1.0724795055869479E-5</v>
      </c>
      <c r="K84" s="69"/>
      <c r="L84" s="69">
        <v>4.4686646066122833E-5</v>
      </c>
      <c r="M84" s="69"/>
      <c r="N84" s="69">
        <v>2.6811987639673698E-6</v>
      </c>
      <c r="O84" s="69"/>
      <c r="P84" s="69"/>
      <c r="Q84" s="69">
        <v>4.0217981459510551E-6</v>
      </c>
      <c r="R84" s="69"/>
      <c r="S84" s="69"/>
      <c r="T84" s="69">
        <v>2.6811987639673698E-6</v>
      </c>
      <c r="U84" s="69">
        <v>6.1667571571249509E-5</v>
      </c>
      <c r="V84" s="69">
        <v>9.1160757974890577E-5</v>
      </c>
      <c r="W84" s="69">
        <v>7.5442230221131862E-2</v>
      </c>
      <c r="X84" s="24"/>
    </row>
    <row r="85" spans="1:26" x14ac:dyDescent="0.3">
      <c r="A85" s="53" t="s">
        <v>178</v>
      </c>
      <c r="B85" s="69">
        <v>3.3273676660835062E-2</v>
      </c>
      <c r="C85" s="69">
        <v>0.12208838571725418</v>
      </c>
      <c r="D85" s="69">
        <v>4.4400651531299644E-3</v>
      </c>
      <c r="E85" s="69">
        <v>6.5716181704840232E-3</v>
      </c>
      <c r="F85" s="69">
        <v>1.2065394437853164E-5</v>
      </c>
      <c r="G85" s="69"/>
      <c r="H85" s="69">
        <v>1.8768391347771589E-5</v>
      </c>
      <c r="I85" s="69"/>
      <c r="J85" s="69">
        <v>5.9388552621877238E-4</v>
      </c>
      <c r="K85" s="69">
        <v>4.6920978369428975E-5</v>
      </c>
      <c r="L85" s="69">
        <v>7.5877925020276563E-4</v>
      </c>
      <c r="M85" s="69">
        <v>4.7433981066268061E-2</v>
      </c>
      <c r="N85" s="69"/>
      <c r="O85" s="69">
        <v>7.2392366627118985E-5</v>
      </c>
      <c r="P85" s="69">
        <v>3.2871496846239956E-3</v>
      </c>
      <c r="Q85" s="69">
        <v>1.5640326123142993E-5</v>
      </c>
      <c r="R85" s="69"/>
      <c r="S85" s="69"/>
      <c r="T85" s="69"/>
      <c r="U85" s="69">
        <v>2.4318472789184044E-3</v>
      </c>
      <c r="V85" s="69">
        <v>1.8446647496095504E-3</v>
      </c>
      <c r="W85" s="69">
        <v>0.22288984071445006</v>
      </c>
      <c r="X85" s="24"/>
    </row>
    <row r="86" spans="1:26" x14ac:dyDescent="0.3">
      <c r="A86" s="53" t="s">
        <v>179</v>
      </c>
      <c r="B86" s="69">
        <v>7.5967298312408817E-6</v>
      </c>
      <c r="C86" s="69"/>
      <c r="D86" s="69">
        <v>1.4717100015416892E-2</v>
      </c>
      <c r="E86" s="69"/>
      <c r="F86" s="69"/>
      <c r="G86" s="69"/>
      <c r="H86" s="69"/>
      <c r="I86" s="69"/>
      <c r="J86" s="69">
        <v>6.9711167863151612E-5</v>
      </c>
      <c r="K86" s="69"/>
      <c r="L86" s="69">
        <v>1.4746593201820531E-5</v>
      </c>
      <c r="M86" s="69"/>
      <c r="N86" s="69">
        <v>2.9493186403641068E-5</v>
      </c>
      <c r="O86" s="69">
        <v>5.3623975279347395E-6</v>
      </c>
      <c r="P86" s="69"/>
      <c r="Q86" s="69">
        <v>2.9225066527244328E-4</v>
      </c>
      <c r="R86" s="69"/>
      <c r="S86" s="69"/>
      <c r="T86" s="69"/>
      <c r="U86" s="69">
        <v>1.072479505586948E-4</v>
      </c>
      <c r="V86" s="69">
        <v>4.8261577751412654E-5</v>
      </c>
      <c r="W86" s="69">
        <v>1.5291770283827232E-2</v>
      </c>
      <c r="X86" s="24"/>
    </row>
    <row r="87" spans="1:26" x14ac:dyDescent="0.3">
      <c r="A87" s="53" t="s">
        <v>180</v>
      </c>
      <c r="B87" s="69">
        <v>2.6811987639673698E-6</v>
      </c>
      <c r="C87" s="69"/>
      <c r="D87" s="69"/>
      <c r="E87" s="69">
        <v>3.4130766532383297E-2</v>
      </c>
      <c r="F87" s="69"/>
      <c r="G87" s="69"/>
      <c r="H87" s="69"/>
      <c r="I87" s="69"/>
      <c r="J87" s="69">
        <v>2.4130788875706327E-5</v>
      </c>
      <c r="K87" s="69"/>
      <c r="L87" s="69">
        <v>1.2065394437853164E-5</v>
      </c>
      <c r="M87" s="69"/>
      <c r="N87" s="69"/>
      <c r="O87" s="69">
        <v>6.944304798675488E-4</v>
      </c>
      <c r="P87" s="69">
        <v>1.7964031718581378E-4</v>
      </c>
      <c r="Q87" s="69"/>
      <c r="R87" s="69"/>
      <c r="S87" s="69"/>
      <c r="T87" s="69"/>
      <c r="U87" s="69"/>
      <c r="V87" s="69">
        <v>1.340599381983685E-5</v>
      </c>
      <c r="W87" s="69">
        <v>3.5057120705334018E-2</v>
      </c>
      <c r="X87" s="24"/>
    </row>
    <row r="88" spans="1:26" x14ac:dyDescent="0.3">
      <c r="A88" s="53" t="s">
        <v>181</v>
      </c>
      <c r="B88" s="69">
        <v>2.6811987639673698E-6</v>
      </c>
      <c r="C88" s="69"/>
      <c r="D88" s="69"/>
      <c r="E88" s="69"/>
      <c r="F88" s="69">
        <v>7.6861031233731267E-5</v>
      </c>
      <c r="G88" s="69"/>
      <c r="H88" s="69"/>
      <c r="I88" s="69"/>
      <c r="J88" s="69">
        <v>1.2869754067043376E-4</v>
      </c>
      <c r="K88" s="69">
        <v>1.0724795055869479E-5</v>
      </c>
      <c r="L88" s="69">
        <v>2.9940052864302296E-5</v>
      </c>
      <c r="M88" s="69"/>
      <c r="N88" s="69">
        <v>5.6305174043314764E-5</v>
      </c>
      <c r="O88" s="69">
        <v>1.0724795055869479E-5</v>
      </c>
      <c r="P88" s="69"/>
      <c r="Q88" s="69"/>
      <c r="R88" s="69"/>
      <c r="S88" s="69"/>
      <c r="T88" s="69">
        <v>5.3623975279347395E-6</v>
      </c>
      <c r="U88" s="69"/>
      <c r="V88" s="69">
        <v>4.9334057256999607E-4</v>
      </c>
      <c r="W88" s="69">
        <v>8.1463755778541931E-4</v>
      </c>
      <c r="X88" s="24"/>
    </row>
    <row r="89" spans="1:26" x14ac:dyDescent="0.3">
      <c r="A89" s="53" t="s">
        <v>182</v>
      </c>
      <c r="B89" s="69">
        <v>2.6811987639673698E-6</v>
      </c>
      <c r="C89" s="69"/>
      <c r="D89" s="69"/>
      <c r="E89" s="69"/>
      <c r="F89" s="69"/>
      <c r="G89" s="69">
        <v>1.6449154416939813E-2</v>
      </c>
      <c r="H89" s="69"/>
      <c r="I89" s="69"/>
      <c r="J89" s="69">
        <v>2.5819944097005771E-3</v>
      </c>
      <c r="K89" s="69">
        <v>5.3623975279347395E-6</v>
      </c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>
        <v>1.340599381983685E-5</v>
      </c>
      <c r="W89" s="69">
        <v>1.905259841675213E-2</v>
      </c>
      <c r="X89" s="24"/>
    </row>
    <row r="90" spans="1:26" x14ac:dyDescent="0.3">
      <c r="A90" s="53" t="s">
        <v>183</v>
      </c>
      <c r="B90" s="69"/>
      <c r="C90" s="69"/>
      <c r="D90" s="69"/>
      <c r="E90" s="69">
        <v>1.8768391347771589E-5</v>
      </c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>
        <v>2.6811987639673698E-6</v>
      </c>
      <c r="U90" s="69"/>
      <c r="V90" s="69">
        <v>2.6811987639673698E-6</v>
      </c>
      <c r="W90" s="69">
        <v>2.4130788875706327E-5</v>
      </c>
      <c r="X90" s="24"/>
    </row>
    <row r="91" spans="1:26" x14ac:dyDescent="0.3">
      <c r="A91" s="53" t="s">
        <v>184</v>
      </c>
      <c r="B91" s="69"/>
      <c r="C91" s="69"/>
      <c r="D91" s="69"/>
      <c r="E91" s="69"/>
      <c r="F91" s="69"/>
      <c r="G91" s="69"/>
      <c r="H91" s="69"/>
      <c r="I91" s="69"/>
      <c r="J91" s="69">
        <v>7.5073565391086357E-5</v>
      </c>
      <c r="K91" s="69"/>
      <c r="L91" s="69"/>
      <c r="M91" s="69"/>
      <c r="N91" s="69">
        <v>5.3623975279347395E-6</v>
      </c>
      <c r="O91" s="69">
        <v>2.6811987639673698E-6</v>
      </c>
      <c r="P91" s="69"/>
      <c r="Q91" s="69"/>
      <c r="R91" s="69"/>
      <c r="S91" s="69"/>
      <c r="T91" s="69">
        <v>5.3623975279347395E-6</v>
      </c>
      <c r="U91" s="69"/>
      <c r="V91" s="69">
        <v>2.6811987639673698E-6</v>
      </c>
      <c r="W91" s="69">
        <v>9.1160757974890577E-5</v>
      </c>
      <c r="X91" s="24"/>
    </row>
    <row r="92" spans="1:26" x14ac:dyDescent="0.3">
      <c r="A92" s="53" t="s">
        <v>185</v>
      </c>
      <c r="B92" s="69"/>
      <c r="C92" s="69"/>
      <c r="D92" s="69">
        <v>9.32789049984248E-3</v>
      </c>
      <c r="E92" s="69"/>
      <c r="F92" s="69">
        <v>1.6534059044465448E-5</v>
      </c>
      <c r="G92" s="69">
        <v>8.6978087903101485E-3</v>
      </c>
      <c r="H92" s="69"/>
      <c r="I92" s="69">
        <v>9.9070294328594305E-4</v>
      </c>
      <c r="J92" s="69">
        <v>1.0242179278355353E-2</v>
      </c>
      <c r="K92" s="69">
        <v>1.3137873943440111E-4</v>
      </c>
      <c r="L92" s="69">
        <v>8.5798360446955827E-3</v>
      </c>
      <c r="M92" s="69"/>
      <c r="N92" s="69">
        <v>4.0217981459510544E-5</v>
      </c>
      <c r="O92" s="69">
        <v>1.1384369951805452E-2</v>
      </c>
      <c r="P92" s="69"/>
      <c r="Q92" s="69">
        <v>1.7695911842184641E-4</v>
      </c>
      <c r="R92" s="69"/>
      <c r="S92" s="69"/>
      <c r="T92" s="69">
        <v>4.2228880532486071E-3</v>
      </c>
      <c r="U92" s="69"/>
      <c r="V92" s="69">
        <v>2.0189426692674294E-3</v>
      </c>
      <c r="W92" s="69">
        <v>5.5829708129171214E-2</v>
      </c>
      <c r="X92" s="24"/>
    </row>
    <row r="93" spans="1:26" x14ac:dyDescent="0.3">
      <c r="A93" s="53" t="s">
        <v>0</v>
      </c>
      <c r="B93" s="69"/>
      <c r="C93" s="69"/>
      <c r="D93" s="69"/>
      <c r="E93" s="69"/>
      <c r="F93" s="69"/>
      <c r="G93" s="69"/>
      <c r="H93" s="69"/>
      <c r="I93" s="69"/>
      <c r="J93" s="69">
        <v>9.1428877851287306E-4</v>
      </c>
      <c r="K93" s="69">
        <v>1.6489372398399325E-4</v>
      </c>
      <c r="L93" s="69"/>
      <c r="M93" s="69"/>
      <c r="N93" s="69">
        <v>6.702996909918424E-5</v>
      </c>
      <c r="O93" s="69">
        <v>2.6811987639673698E-6</v>
      </c>
      <c r="P93" s="69"/>
      <c r="Q93" s="69"/>
      <c r="R93" s="69"/>
      <c r="S93" s="69"/>
      <c r="T93" s="69">
        <v>5.3623975279347399E-5</v>
      </c>
      <c r="U93" s="69"/>
      <c r="V93" s="69">
        <v>1.0188555303076005E-4</v>
      </c>
      <c r="W93" s="69">
        <v>1.3044031986701255E-3</v>
      </c>
      <c r="X93" s="24"/>
    </row>
    <row r="94" spans="1:26" x14ac:dyDescent="0.3">
      <c r="A94" s="53" t="s">
        <v>186</v>
      </c>
      <c r="B94" s="69">
        <v>2.6811987639673698E-6</v>
      </c>
      <c r="C94" s="69"/>
      <c r="D94" s="69"/>
      <c r="E94" s="69">
        <v>2.9493186403641068E-5</v>
      </c>
      <c r="F94" s="69"/>
      <c r="G94" s="69"/>
      <c r="H94" s="69"/>
      <c r="I94" s="69"/>
      <c r="J94" s="69">
        <v>1.2065394437853165E-4</v>
      </c>
      <c r="K94" s="69">
        <v>1.4299726741159305E-5</v>
      </c>
      <c r="L94" s="69"/>
      <c r="M94" s="69"/>
      <c r="N94" s="69">
        <v>5.3623975279347395E-6</v>
      </c>
      <c r="O94" s="69"/>
      <c r="P94" s="69"/>
      <c r="Q94" s="69"/>
      <c r="R94" s="69"/>
      <c r="S94" s="69"/>
      <c r="T94" s="69"/>
      <c r="U94" s="69"/>
      <c r="V94" s="69">
        <v>1.608719258380422E-5</v>
      </c>
      <c r="W94" s="69">
        <v>1.8857764639903837E-4</v>
      </c>
      <c r="X94" s="24"/>
    </row>
    <row r="95" spans="1:26" x14ac:dyDescent="0.3">
      <c r="A95" s="53" t="s">
        <v>187</v>
      </c>
      <c r="B95" s="69">
        <v>8.0435962919021101E-6</v>
      </c>
      <c r="C95" s="69"/>
      <c r="D95" s="69"/>
      <c r="E95" s="69">
        <v>5.0406536762586556E-4</v>
      </c>
      <c r="F95" s="69"/>
      <c r="G95" s="69"/>
      <c r="H95" s="69"/>
      <c r="I95" s="69"/>
      <c r="J95" s="69">
        <v>8.0435962919021101E-6</v>
      </c>
      <c r="K95" s="69">
        <v>5.3623975279347395E-6</v>
      </c>
      <c r="L95" s="69">
        <v>2.6811987639673698E-6</v>
      </c>
      <c r="M95" s="69"/>
      <c r="N95" s="69"/>
      <c r="O95" s="69">
        <v>5.3623975279347395E-6</v>
      </c>
      <c r="P95" s="69"/>
      <c r="Q95" s="69"/>
      <c r="R95" s="69"/>
      <c r="S95" s="69"/>
      <c r="T95" s="69"/>
      <c r="U95" s="69">
        <v>1.3137873943440113E-3</v>
      </c>
      <c r="V95" s="69">
        <v>2.9493186403641068E-5</v>
      </c>
      <c r="W95" s="69">
        <v>1.8768391347771588E-3</v>
      </c>
      <c r="X95" s="24"/>
    </row>
    <row r="96" spans="1:26" x14ac:dyDescent="0.3">
      <c r="A96" s="53" t="s">
        <v>1</v>
      </c>
      <c r="B96" s="69"/>
      <c r="C96" s="69"/>
      <c r="D96" s="69"/>
      <c r="E96" s="69"/>
      <c r="F96" s="69">
        <v>3.5512477628747811E-3</v>
      </c>
      <c r="G96" s="69"/>
      <c r="H96" s="69"/>
      <c r="I96" s="69"/>
      <c r="J96" s="69">
        <v>5.3623975279347392E-4</v>
      </c>
      <c r="K96" s="69">
        <v>1.6980925505126675E-5</v>
      </c>
      <c r="L96" s="69"/>
      <c r="M96" s="69"/>
      <c r="N96" s="69">
        <v>1.1408500740681159E-2</v>
      </c>
      <c r="O96" s="69"/>
      <c r="P96" s="69"/>
      <c r="Q96" s="69"/>
      <c r="R96" s="69"/>
      <c r="S96" s="69"/>
      <c r="T96" s="69">
        <v>3.7536782695543178E-5</v>
      </c>
      <c r="U96" s="69"/>
      <c r="V96" s="69">
        <v>3.4855583931575806E-5</v>
      </c>
      <c r="W96" s="69">
        <v>1.5585361548481658E-2</v>
      </c>
      <c r="X96" s="24"/>
    </row>
    <row r="97" spans="1:26" x14ac:dyDescent="0.3">
      <c r="A97" s="53" t="s">
        <v>2</v>
      </c>
      <c r="B97" s="69">
        <v>8.0435962919021101E-6</v>
      </c>
      <c r="C97" s="69"/>
      <c r="D97" s="69">
        <v>1.072479505586948E-2</v>
      </c>
      <c r="E97" s="69">
        <v>6.5689369717200565E-4</v>
      </c>
      <c r="F97" s="69"/>
      <c r="G97" s="69"/>
      <c r="H97" s="69"/>
      <c r="I97" s="69"/>
      <c r="J97" s="69">
        <v>1.3674113696233585E-4</v>
      </c>
      <c r="K97" s="69"/>
      <c r="L97" s="69">
        <v>7.2392366627118985E-5</v>
      </c>
      <c r="M97" s="69"/>
      <c r="N97" s="69"/>
      <c r="O97" s="69">
        <v>1.152915468505969E-4</v>
      </c>
      <c r="P97" s="69"/>
      <c r="Q97" s="69">
        <v>1.340599381983685E-5</v>
      </c>
      <c r="R97" s="69"/>
      <c r="S97" s="69"/>
      <c r="T97" s="69">
        <v>8.0435962919021101E-6</v>
      </c>
      <c r="U97" s="69"/>
      <c r="V97" s="69">
        <v>4.0217981459510544E-5</v>
      </c>
      <c r="W97" s="69">
        <v>1.1775824971344688E-2</v>
      </c>
      <c r="X97" s="24"/>
    </row>
    <row r="98" spans="1:26" x14ac:dyDescent="0.3">
      <c r="A98" s="53" t="s">
        <v>188</v>
      </c>
      <c r="B98" s="69">
        <v>1.6883508616702528E-2</v>
      </c>
      <c r="C98" s="69">
        <v>1.3405993819836849E-2</v>
      </c>
      <c r="D98" s="69"/>
      <c r="E98" s="69">
        <v>1.0215367290715678E-3</v>
      </c>
      <c r="F98" s="69"/>
      <c r="G98" s="69"/>
      <c r="H98" s="69">
        <v>1.340599381983685E-5</v>
      </c>
      <c r="I98" s="69"/>
      <c r="J98" s="69">
        <v>6.702996909918424E-5</v>
      </c>
      <c r="K98" s="69">
        <v>2.6811987639673698E-6</v>
      </c>
      <c r="L98" s="69"/>
      <c r="M98" s="69"/>
      <c r="N98" s="69">
        <v>1.0724795055869479E-5</v>
      </c>
      <c r="O98" s="69">
        <v>5.8986372807282137E-5</v>
      </c>
      <c r="P98" s="69">
        <v>1.6416980031772204E-2</v>
      </c>
      <c r="Q98" s="69"/>
      <c r="R98" s="69"/>
      <c r="S98" s="69"/>
      <c r="T98" s="69"/>
      <c r="U98" s="69">
        <v>1.0724795055869479E-5</v>
      </c>
      <c r="V98" s="69">
        <v>1.107066969642127E-2</v>
      </c>
      <c r="W98" s="69">
        <v>5.8962242018406427E-2</v>
      </c>
      <c r="X98" s="24"/>
    </row>
    <row r="99" spans="1:26" x14ac:dyDescent="0.3">
      <c r="A99" s="53" t="s">
        <v>189</v>
      </c>
      <c r="B99" s="69">
        <v>1.340599381983685E-5</v>
      </c>
      <c r="C99" s="69"/>
      <c r="D99" s="69"/>
      <c r="E99" s="69"/>
      <c r="F99" s="69"/>
      <c r="G99" s="69">
        <v>8.0435962919021101E-6</v>
      </c>
      <c r="H99" s="69"/>
      <c r="I99" s="69"/>
      <c r="J99" s="69">
        <v>1.7427791965787904E-4</v>
      </c>
      <c r="K99" s="69">
        <v>2.6811987639673698E-6</v>
      </c>
      <c r="L99" s="69"/>
      <c r="M99" s="69"/>
      <c r="N99" s="69">
        <v>5.3623975279347395E-6</v>
      </c>
      <c r="O99" s="69"/>
      <c r="P99" s="69"/>
      <c r="Q99" s="69">
        <v>2.1096118741355929E-2</v>
      </c>
      <c r="R99" s="69"/>
      <c r="S99" s="69"/>
      <c r="T99" s="69">
        <v>2.1449590111738958E-5</v>
      </c>
      <c r="U99" s="69"/>
      <c r="V99" s="69">
        <v>2.9493186403641068E-5</v>
      </c>
      <c r="W99" s="69">
        <v>2.1350832623932829E-2</v>
      </c>
      <c r="X99" s="24"/>
    </row>
    <row r="100" spans="1:26" x14ac:dyDescent="0.3">
      <c r="A100" s="53" t="s">
        <v>190</v>
      </c>
      <c r="B100" s="69"/>
      <c r="C100" s="69"/>
      <c r="D100" s="69"/>
      <c r="E100" s="69"/>
      <c r="F100" s="69"/>
      <c r="G100" s="69"/>
      <c r="H100" s="69"/>
      <c r="I100" s="69"/>
      <c r="J100" s="69">
        <v>1.340599381983685E-5</v>
      </c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>
        <v>1.340599381983685E-5</v>
      </c>
      <c r="X100" s="24"/>
    </row>
    <row r="101" spans="1:26" x14ac:dyDescent="0.3">
      <c r="A101" s="53" t="s">
        <v>191</v>
      </c>
      <c r="B101" s="69"/>
      <c r="C101" s="69"/>
      <c r="D101" s="69"/>
      <c r="E101" s="69"/>
      <c r="F101" s="69">
        <v>1.0009808718811513E-4</v>
      </c>
      <c r="G101" s="69">
        <v>9.5182556120841633E-4</v>
      </c>
      <c r="H101" s="69"/>
      <c r="I101" s="69">
        <v>8.1776562301004777E-4</v>
      </c>
      <c r="J101" s="69">
        <v>2.1448696378817637E-2</v>
      </c>
      <c r="K101" s="69">
        <v>1.6513950053735689E-2</v>
      </c>
      <c r="L101" s="69"/>
      <c r="M101" s="69"/>
      <c r="N101" s="69">
        <v>2.6490243787997613E-3</v>
      </c>
      <c r="O101" s="69">
        <v>2.6811987639673699E-5</v>
      </c>
      <c r="P101" s="69"/>
      <c r="Q101" s="69"/>
      <c r="R101" s="69"/>
      <c r="S101" s="69">
        <v>2.6811987639673698E-2</v>
      </c>
      <c r="T101" s="69">
        <v>5.7109533672504973E-4</v>
      </c>
      <c r="U101" s="69"/>
      <c r="V101" s="69">
        <v>3.4855583931575806E-5</v>
      </c>
      <c r="W101" s="69">
        <v>6.9926110630729663E-2</v>
      </c>
      <c r="X101" s="24"/>
    </row>
    <row r="102" spans="1:26" x14ac:dyDescent="0.3">
      <c r="A102" s="53" t="s">
        <v>192</v>
      </c>
      <c r="B102" s="69">
        <v>5.8986372807282137E-5</v>
      </c>
      <c r="C102" s="69"/>
      <c r="D102" s="69">
        <v>2.9761306280037803E-4</v>
      </c>
      <c r="E102" s="69">
        <v>1.608719258380422E-5</v>
      </c>
      <c r="F102" s="69"/>
      <c r="G102" s="69">
        <v>2.4130788875706327E-5</v>
      </c>
      <c r="H102" s="69"/>
      <c r="I102" s="69">
        <v>1.123422282102328E-3</v>
      </c>
      <c r="J102" s="69">
        <v>2.6543867763276961E-4</v>
      </c>
      <c r="K102" s="69">
        <v>1.9258603855116956E-2</v>
      </c>
      <c r="L102" s="69">
        <v>1.29662772225462E-2</v>
      </c>
      <c r="M102" s="69"/>
      <c r="N102" s="69">
        <v>3.2174385167608435E-4</v>
      </c>
      <c r="O102" s="69">
        <v>8.5798360446955833E-5</v>
      </c>
      <c r="P102" s="69"/>
      <c r="Q102" s="69">
        <v>1.3674113696233585E-4</v>
      </c>
      <c r="R102" s="69"/>
      <c r="S102" s="69"/>
      <c r="T102" s="69">
        <v>6.4348770335216881E-5</v>
      </c>
      <c r="U102" s="69"/>
      <c r="V102" s="69">
        <v>1.0188555303076005E-4</v>
      </c>
      <c r="W102" s="69">
        <v>3.4721077126916772E-2</v>
      </c>
      <c r="X102" s="24"/>
    </row>
    <row r="103" spans="1:26" x14ac:dyDescent="0.3">
      <c r="A103" s="53" t="s">
        <v>193</v>
      </c>
      <c r="B103" s="69">
        <v>1.340599381983685E-5</v>
      </c>
      <c r="C103" s="69"/>
      <c r="D103" s="69">
        <v>1.3405993819836848E-4</v>
      </c>
      <c r="E103" s="69"/>
      <c r="F103" s="69"/>
      <c r="G103" s="69"/>
      <c r="H103" s="69"/>
      <c r="I103" s="69"/>
      <c r="J103" s="69">
        <v>1.608719258380422E-5</v>
      </c>
      <c r="K103" s="69"/>
      <c r="L103" s="69"/>
      <c r="M103" s="69"/>
      <c r="N103" s="69"/>
      <c r="O103" s="69">
        <v>8.0435962919021101E-6</v>
      </c>
      <c r="P103" s="69"/>
      <c r="Q103" s="69">
        <v>2.9225066527244328E-4</v>
      </c>
      <c r="R103" s="69"/>
      <c r="S103" s="69"/>
      <c r="T103" s="69"/>
      <c r="U103" s="69">
        <v>1.6030887409760903E-2</v>
      </c>
      <c r="V103" s="69">
        <v>8.0435962919021101E-6</v>
      </c>
      <c r="W103" s="69">
        <v>1.6502778392219163E-2</v>
      </c>
      <c r="X103" s="24"/>
    </row>
    <row r="104" spans="1:26" x14ac:dyDescent="0.3">
      <c r="A104" s="53" t="s">
        <v>194</v>
      </c>
      <c r="B104" s="69"/>
      <c r="C104" s="69"/>
      <c r="D104" s="69">
        <v>2.7804031182341623E-3</v>
      </c>
      <c r="E104" s="69">
        <v>1.2065394437853165E-4</v>
      </c>
      <c r="F104" s="69">
        <v>1.519345966248176E-5</v>
      </c>
      <c r="G104" s="69"/>
      <c r="H104" s="69"/>
      <c r="I104" s="69"/>
      <c r="J104" s="69">
        <v>7.5877925020276563E-4</v>
      </c>
      <c r="K104" s="69"/>
      <c r="L104" s="69">
        <v>2.4801088566698171E-4</v>
      </c>
      <c r="M104" s="69"/>
      <c r="N104" s="69">
        <v>8.5798360446955833E-5</v>
      </c>
      <c r="O104" s="69">
        <v>3.8976586431793657E-2</v>
      </c>
      <c r="P104" s="69"/>
      <c r="Q104" s="69"/>
      <c r="R104" s="69"/>
      <c r="S104" s="69"/>
      <c r="T104" s="69">
        <v>2.1449590111738958E-5</v>
      </c>
      <c r="U104" s="69"/>
      <c r="V104" s="69">
        <v>0.10641141654433697</v>
      </c>
      <c r="W104" s="69">
        <v>0.14941829158483425</v>
      </c>
      <c r="X104" s="24"/>
    </row>
    <row r="105" spans="1:26" x14ac:dyDescent="0.3">
      <c r="A105" s="53" t="s">
        <v>198</v>
      </c>
      <c r="B105" s="69"/>
      <c r="C105" s="69"/>
      <c r="D105" s="69"/>
      <c r="E105" s="69">
        <v>3.035653240563856E-2</v>
      </c>
      <c r="F105" s="69">
        <v>1.3371138235905274E-2</v>
      </c>
      <c r="G105" s="69"/>
      <c r="H105" s="69"/>
      <c r="I105" s="69">
        <v>9.2501357356874255E-3</v>
      </c>
      <c r="J105" s="69"/>
      <c r="K105" s="69">
        <v>1.7427791965787904E-4</v>
      </c>
      <c r="L105" s="69"/>
      <c r="M105" s="69">
        <v>3.2889371504666399E-4</v>
      </c>
      <c r="N105" s="69">
        <v>0.10930443001065776</v>
      </c>
      <c r="O105" s="69">
        <v>1.1051901305073499E-2</v>
      </c>
      <c r="P105" s="69"/>
      <c r="Q105" s="69"/>
      <c r="R105" s="69">
        <v>1.4100424299704397E-2</v>
      </c>
      <c r="S105" s="69">
        <v>5.9433239267943361E-3</v>
      </c>
      <c r="T105" s="69"/>
      <c r="U105" s="69"/>
      <c r="V105" s="69"/>
      <c r="W105" s="69">
        <v>0.19388105755416582</v>
      </c>
      <c r="X105" s="24"/>
    </row>
    <row r="106" spans="1:26" ht="15" thickBot="1" x14ac:dyDescent="0.35">
      <c r="A106" s="7" t="s">
        <v>3</v>
      </c>
      <c r="B106" s="70">
        <v>8.0618731301431532E-2</v>
      </c>
      <c r="C106" s="70">
        <v>0.15828456903081367</v>
      </c>
      <c r="D106" s="70">
        <v>6.4472105478359368E-2</v>
      </c>
      <c r="E106" s="70">
        <v>7.3455908803492703E-2</v>
      </c>
      <c r="F106" s="70">
        <v>1.71431380303467E-2</v>
      </c>
      <c r="G106" s="70">
        <v>2.6130963153625987E-2</v>
      </c>
      <c r="H106" s="70">
        <v>4.5580378987445289E-5</v>
      </c>
      <c r="I106" s="70">
        <v>1.2182026584085745E-2</v>
      </c>
      <c r="J106" s="70">
        <v>3.8186079662883947E-2</v>
      </c>
      <c r="K106" s="70">
        <v>3.6348117910184309E-2</v>
      </c>
      <c r="L106" s="70">
        <v>2.2729415655072718E-2</v>
      </c>
      <c r="M106" s="70">
        <v>4.7762874781314725E-2</v>
      </c>
      <c r="N106" s="70">
        <v>0.12399203683967101</v>
      </c>
      <c r="O106" s="70">
        <v>6.2501424386843363E-2</v>
      </c>
      <c r="P106" s="70">
        <v>1.9883770033582014E-2</v>
      </c>
      <c r="Q106" s="70">
        <v>2.2027388445373927E-2</v>
      </c>
      <c r="R106" s="70">
        <v>1.4100424299704397E-2</v>
      </c>
      <c r="S106" s="70">
        <v>3.2755311566468034E-2</v>
      </c>
      <c r="T106" s="70">
        <v>5.0165228873829491E-3</v>
      </c>
      <c r="U106" s="70">
        <v>1.9956162400209133E-2</v>
      </c>
      <c r="V106" s="70">
        <v>0.1224074483701663</v>
      </c>
      <c r="W106" s="70">
        <v>1</v>
      </c>
      <c r="X106" s="10"/>
    </row>
    <row r="109" spans="1:26" ht="25.95" customHeight="1" x14ac:dyDescent="0.3">
      <c r="A109" s="44"/>
      <c r="B109" s="98" t="s">
        <v>219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44"/>
      <c r="Z109" s="44"/>
    </row>
    <row r="110" spans="1:26" ht="15.6" x14ac:dyDescent="0.3">
      <c r="B110" s="103" t="s">
        <v>200</v>
      </c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</row>
    <row r="111" spans="1:26" x14ac:dyDescent="0.3">
      <c r="A111" s="26" t="s">
        <v>208</v>
      </c>
      <c r="B111" s="68" t="s">
        <v>177</v>
      </c>
      <c r="C111" s="68" t="s">
        <v>178</v>
      </c>
      <c r="D111" s="68" t="s">
        <v>179</v>
      </c>
      <c r="E111" s="68" t="s">
        <v>180</v>
      </c>
      <c r="F111" s="68" t="s">
        <v>181</v>
      </c>
      <c r="G111" s="68" t="s">
        <v>182</v>
      </c>
      <c r="H111" s="68" t="s">
        <v>183</v>
      </c>
      <c r="I111" s="68" t="s">
        <v>184</v>
      </c>
      <c r="J111" s="68" t="s">
        <v>185</v>
      </c>
      <c r="K111" s="68" t="s">
        <v>0</v>
      </c>
      <c r="L111" s="68" t="s">
        <v>186</v>
      </c>
      <c r="M111" s="68" t="s">
        <v>187</v>
      </c>
      <c r="N111" s="68" t="s">
        <v>1</v>
      </c>
      <c r="O111" s="68" t="s">
        <v>2</v>
      </c>
      <c r="P111" s="68" t="s">
        <v>188</v>
      </c>
      <c r="Q111" s="68" t="s">
        <v>189</v>
      </c>
      <c r="R111" s="68" t="s">
        <v>190</v>
      </c>
      <c r="S111" s="68" t="s">
        <v>191</v>
      </c>
      <c r="T111" s="68" t="s">
        <v>192</v>
      </c>
      <c r="U111" s="68" t="s">
        <v>193</v>
      </c>
      <c r="V111" s="68" t="s">
        <v>194</v>
      </c>
      <c r="W111" s="68" t="s">
        <v>3</v>
      </c>
    </row>
    <row r="112" spans="1:26" x14ac:dyDescent="0.3">
      <c r="A112" s="53" t="s">
        <v>177</v>
      </c>
      <c r="B112" s="69">
        <v>2.823975083100198E-2</v>
      </c>
      <c r="C112" s="69">
        <v>2.5812904022561492E-2</v>
      </c>
      <c r="D112" s="69">
        <v>2.0469849805051118E-2</v>
      </c>
      <c r="E112" s="69">
        <v>3.3404934617432519E-5</v>
      </c>
      <c r="F112" s="69"/>
      <c r="G112" s="69"/>
      <c r="H112" s="69">
        <v>1.1713418632086727E-5</v>
      </c>
      <c r="I112" s="69"/>
      <c r="J112" s="69">
        <v>1.1279588312379812E-5</v>
      </c>
      <c r="K112" s="69"/>
      <c r="L112" s="69">
        <v>4.3383031970691585E-5</v>
      </c>
      <c r="M112" s="69"/>
      <c r="N112" s="69">
        <v>6.941285115310653E-6</v>
      </c>
      <c r="O112" s="69"/>
      <c r="P112" s="69"/>
      <c r="Q112" s="69">
        <v>3.9044728773622424E-6</v>
      </c>
      <c r="R112" s="69"/>
      <c r="S112" s="69"/>
      <c r="T112" s="69">
        <v>3.036812237948411E-6</v>
      </c>
      <c r="U112" s="69">
        <v>6.8545190513692701E-5</v>
      </c>
      <c r="V112" s="69">
        <v>6.7243699554571951E-5</v>
      </c>
      <c r="W112" s="69">
        <v>7.4771957092446065E-2</v>
      </c>
    </row>
    <row r="113" spans="1:23" x14ac:dyDescent="0.3">
      <c r="A113" s="53" t="s">
        <v>178</v>
      </c>
      <c r="B113" s="69">
        <v>2.8561652928224511E-2</v>
      </c>
      <c r="C113" s="69">
        <v>0.1297187362349255</v>
      </c>
      <c r="D113" s="69">
        <v>5.232427485985112E-3</v>
      </c>
      <c r="E113" s="69">
        <v>6.1239487929828241E-3</v>
      </c>
      <c r="F113" s="69">
        <v>1.1713418632086727E-5</v>
      </c>
      <c r="G113" s="69"/>
      <c r="H113" s="69">
        <v>1.8654703747397381E-5</v>
      </c>
      <c r="I113" s="69"/>
      <c r="J113" s="69">
        <v>5.3491278419862728E-4</v>
      </c>
      <c r="K113" s="69">
        <v>4.4684522929812328E-5</v>
      </c>
      <c r="L113" s="69">
        <v>8.7937405804591837E-4</v>
      </c>
      <c r="M113" s="69">
        <v>4.6050220776249699E-2</v>
      </c>
      <c r="N113" s="69"/>
      <c r="O113" s="69">
        <v>5.4228789963364481E-5</v>
      </c>
      <c r="P113" s="69">
        <v>1.3210133235075586E-3</v>
      </c>
      <c r="Q113" s="69">
        <v>1.4316400550328223E-5</v>
      </c>
      <c r="R113" s="69"/>
      <c r="S113" s="69"/>
      <c r="T113" s="69"/>
      <c r="U113" s="69">
        <v>2.3986478376595375E-3</v>
      </c>
      <c r="V113" s="69">
        <v>1.3418371788534906E-3</v>
      </c>
      <c r="W113" s="69">
        <v>0.22230636923645575</v>
      </c>
    </row>
    <row r="114" spans="1:23" x14ac:dyDescent="0.3">
      <c r="A114" s="53" t="s">
        <v>179</v>
      </c>
      <c r="B114" s="69">
        <v>7.3751154350175693E-6</v>
      </c>
      <c r="C114" s="69"/>
      <c r="D114" s="69">
        <v>1.4619647943803356E-2</v>
      </c>
      <c r="E114" s="69"/>
      <c r="F114" s="69"/>
      <c r="G114" s="69"/>
      <c r="H114" s="69"/>
      <c r="I114" s="69"/>
      <c r="J114" s="69">
        <v>7.5486475629003361E-5</v>
      </c>
      <c r="K114" s="69"/>
      <c r="L114" s="69">
        <v>1.4316400550328223E-5</v>
      </c>
      <c r="M114" s="69"/>
      <c r="N114" s="69">
        <v>3.3404934617432519E-5</v>
      </c>
      <c r="O114" s="69">
        <v>1.3448739910914391E-5</v>
      </c>
      <c r="P114" s="69"/>
      <c r="Q114" s="69">
        <v>2.8372502908832298E-4</v>
      </c>
      <c r="R114" s="69"/>
      <c r="S114" s="69"/>
      <c r="T114" s="69"/>
      <c r="U114" s="69">
        <v>1.4273017518357531E-4</v>
      </c>
      <c r="V114" s="69">
        <v>3.3838764937139438E-5</v>
      </c>
      <c r="W114" s="69">
        <v>1.522397357915509E-2</v>
      </c>
    </row>
    <row r="115" spans="1:23" x14ac:dyDescent="0.3">
      <c r="A115" s="53" t="s">
        <v>180</v>
      </c>
      <c r="B115" s="69">
        <v>3.4706425576553265E-6</v>
      </c>
      <c r="C115" s="69"/>
      <c r="D115" s="69"/>
      <c r="E115" s="69">
        <v>3.7602098350490366E-2</v>
      </c>
      <c r="F115" s="69"/>
      <c r="G115" s="69"/>
      <c r="H115" s="69"/>
      <c r="I115" s="69"/>
      <c r="J115" s="69">
        <v>2.1691515985345792E-5</v>
      </c>
      <c r="K115" s="69"/>
      <c r="L115" s="69">
        <v>1.1713418632086727E-5</v>
      </c>
      <c r="M115" s="69"/>
      <c r="N115" s="69"/>
      <c r="O115" s="69">
        <v>4.7200738784112443E-4</v>
      </c>
      <c r="P115" s="69">
        <v>1.5053912093829978E-4</v>
      </c>
      <c r="Q115" s="69"/>
      <c r="R115" s="69"/>
      <c r="S115" s="69"/>
      <c r="T115" s="69"/>
      <c r="U115" s="69"/>
      <c r="V115" s="69">
        <v>1.1713418632086727E-5</v>
      </c>
      <c r="W115" s="69">
        <v>3.8273233855076964E-2</v>
      </c>
    </row>
    <row r="116" spans="1:23" x14ac:dyDescent="0.3">
      <c r="A116" s="53" t="s">
        <v>181</v>
      </c>
      <c r="B116" s="69">
        <v>3.036812237948411E-6</v>
      </c>
      <c r="C116" s="69"/>
      <c r="D116" s="69"/>
      <c r="E116" s="69"/>
      <c r="F116" s="69">
        <v>7.4618814989589523E-5</v>
      </c>
      <c r="G116" s="69"/>
      <c r="H116" s="69"/>
      <c r="I116" s="69"/>
      <c r="J116" s="69">
        <v>1.2407547143617793E-4</v>
      </c>
      <c r="K116" s="69">
        <v>1.0411927672965981E-5</v>
      </c>
      <c r="L116" s="69">
        <v>2.9066631420363362E-5</v>
      </c>
      <c r="M116" s="69"/>
      <c r="N116" s="69">
        <v>5.8567093160433635E-5</v>
      </c>
      <c r="O116" s="69">
        <v>1.4316400550328223E-5</v>
      </c>
      <c r="P116" s="69"/>
      <c r="Q116" s="69"/>
      <c r="R116" s="69"/>
      <c r="S116" s="69"/>
      <c r="T116" s="69">
        <v>4.7721335167760741E-6</v>
      </c>
      <c r="U116" s="69"/>
      <c r="V116" s="69">
        <v>3.8437366326032744E-4</v>
      </c>
      <c r="W116" s="69">
        <v>7.0323894824491056E-4</v>
      </c>
    </row>
    <row r="117" spans="1:23" x14ac:dyDescent="0.3">
      <c r="A117" s="53" t="s">
        <v>182</v>
      </c>
      <c r="B117" s="69">
        <v>2.6029819182414952E-6</v>
      </c>
      <c r="C117" s="69"/>
      <c r="D117" s="69"/>
      <c r="E117" s="69"/>
      <c r="F117" s="69"/>
      <c r="G117" s="69">
        <v>1.9402193388252397E-2</v>
      </c>
      <c r="H117" s="69"/>
      <c r="I117" s="69"/>
      <c r="J117" s="69">
        <v>2.4823770893629723E-3</v>
      </c>
      <c r="K117" s="69">
        <v>5.2059638364829904E-6</v>
      </c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>
        <v>9.9780973532590636E-6</v>
      </c>
      <c r="W117" s="69">
        <v>2.1902357520723354E-2</v>
      </c>
    </row>
    <row r="118" spans="1:23" x14ac:dyDescent="0.3">
      <c r="A118" s="53" t="s">
        <v>183</v>
      </c>
      <c r="B118" s="69"/>
      <c r="C118" s="69"/>
      <c r="D118" s="69"/>
      <c r="E118" s="69">
        <v>2.1257685665638877E-5</v>
      </c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>
        <v>3.9044728773622424E-6</v>
      </c>
      <c r="U118" s="69"/>
      <c r="V118" s="69">
        <v>2.1691515985345793E-6</v>
      </c>
      <c r="W118" s="69">
        <v>2.7331310141535696E-5</v>
      </c>
    </row>
    <row r="119" spans="1:23" x14ac:dyDescent="0.3">
      <c r="A119" s="53" t="s">
        <v>184</v>
      </c>
      <c r="B119" s="69"/>
      <c r="C119" s="69"/>
      <c r="D119" s="69"/>
      <c r="E119" s="69"/>
      <c r="F119" s="69"/>
      <c r="G119" s="69"/>
      <c r="H119" s="69"/>
      <c r="I119" s="69"/>
      <c r="J119" s="69">
        <v>7.5920305948710273E-5</v>
      </c>
      <c r="K119" s="69"/>
      <c r="L119" s="69"/>
      <c r="M119" s="69"/>
      <c r="N119" s="69">
        <v>7.3751154350175693E-6</v>
      </c>
      <c r="O119" s="69">
        <v>2.1691515985345793E-6</v>
      </c>
      <c r="P119" s="69"/>
      <c r="Q119" s="69"/>
      <c r="R119" s="69"/>
      <c r="S119" s="69"/>
      <c r="T119" s="69">
        <v>3.036812237948411E-6</v>
      </c>
      <c r="U119" s="69"/>
      <c r="V119" s="69">
        <v>1.3014909591207476E-6</v>
      </c>
      <c r="W119" s="69">
        <v>8.9802876179331581E-5</v>
      </c>
    </row>
    <row r="120" spans="1:23" x14ac:dyDescent="0.3">
      <c r="A120" s="53" t="s">
        <v>185</v>
      </c>
      <c r="B120" s="69"/>
      <c r="C120" s="69"/>
      <c r="D120" s="69">
        <v>9.268784780538256E-3</v>
      </c>
      <c r="E120" s="69"/>
      <c r="F120" s="69">
        <v>1.6051721829155885E-5</v>
      </c>
      <c r="G120" s="69">
        <v>8.5681488142115882E-3</v>
      </c>
      <c r="H120" s="69"/>
      <c r="I120" s="69">
        <v>1.0876126115052379E-3</v>
      </c>
      <c r="J120" s="69">
        <v>1.0960723027395229E-2</v>
      </c>
      <c r="K120" s="69">
        <v>1.3145058687119549E-4</v>
      </c>
      <c r="L120" s="69">
        <v>9.717799161434915E-3</v>
      </c>
      <c r="M120" s="69"/>
      <c r="N120" s="69">
        <v>5.4662620283071393E-5</v>
      </c>
      <c r="O120" s="69">
        <v>1.0772006838322721E-2</v>
      </c>
      <c r="P120" s="69"/>
      <c r="Q120" s="69">
        <v>1.7179680660393866E-4</v>
      </c>
      <c r="R120" s="69"/>
      <c r="S120" s="69"/>
      <c r="T120" s="69">
        <v>2.8732582074189037E-3</v>
      </c>
      <c r="U120" s="69"/>
      <c r="V120" s="69">
        <v>1.4455226252634435E-3</v>
      </c>
      <c r="W120" s="69">
        <v>5.5067817801677653E-2</v>
      </c>
    </row>
    <row r="121" spans="1:23" x14ac:dyDescent="0.3">
      <c r="A121" s="53" t="s">
        <v>0</v>
      </c>
      <c r="B121" s="69"/>
      <c r="C121" s="69"/>
      <c r="D121" s="69"/>
      <c r="E121" s="69"/>
      <c r="F121" s="69"/>
      <c r="G121" s="69"/>
      <c r="H121" s="69"/>
      <c r="I121" s="69"/>
      <c r="J121" s="69">
        <v>1.0151629481141831E-3</v>
      </c>
      <c r="K121" s="69">
        <v>1.6008338797185193E-4</v>
      </c>
      <c r="L121" s="69"/>
      <c r="M121" s="69"/>
      <c r="N121" s="69">
        <v>7.8089457547244847E-5</v>
      </c>
      <c r="O121" s="69">
        <v>3.4706425576553265E-6</v>
      </c>
      <c r="P121" s="69"/>
      <c r="Q121" s="69"/>
      <c r="R121" s="69"/>
      <c r="S121" s="69"/>
      <c r="T121" s="69">
        <v>6.4206887316623539E-5</v>
      </c>
      <c r="U121" s="69"/>
      <c r="V121" s="69">
        <v>5.6831771881605974E-5</v>
      </c>
      <c r="W121" s="69">
        <v>1.3778450953891646E-3</v>
      </c>
    </row>
    <row r="122" spans="1:23" x14ac:dyDescent="0.3">
      <c r="A122" s="53" t="s">
        <v>186</v>
      </c>
      <c r="B122" s="69">
        <v>3.036812237948411E-6</v>
      </c>
      <c r="C122" s="69"/>
      <c r="D122" s="69"/>
      <c r="E122" s="69">
        <v>3.3404934617432519E-5</v>
      </c>
      <c r="F122" s="69"/>
      <c r="G122" s="69"/>
      <c r="H122" s="69"/>
      <c r="I122" s="69"/>
      <c r="J122" s="69">
        <v>1.1366354376321195E-4</v>
      </c>
      <c r="K122" s="69">
        <v>1.4750230870035139E-5</v>
      </c>
      <c r="L122" s="69"/>
      <c r="M122" s="69"/>
      <c r="N122" s="69">
        <v>4.7721335167760741E-6</v>
      </c>
      <c r="O122" s="69"/>
      <c r="P122" s="69"/>
      <c r="Q122" s="69"/>
      <c r="R122" s="69"/>
      <c r="S122" s="69"/>
      <c r="T122" s="69"/>
      <c r="U122" s="69"/>
      <c r="V122" s="69">
        <v>7.8089457547244847E-6</v>
      </c>
      <c r="W122" s="69">
        <v>1.7743660076012857E-4</v>
      </c>
    </row>
    <row r="123" spans="1:23" x14ac:dyDescent="0.3">
      <c r="A123" s="53" t="s">
        <v>187</v>
      </c>
      <c r="B123" s="69">
        <v>7.8089457547244847E-6</v>
      </c>
      <c r="C123" s="69"/>
      <c r="D123" s="69"/>
      <c r="E123" s="69">
        <v>2.9847525995835809E-4</v>
      </c>
      <c r="F123" s="69"/>
      <c r="G123" s="69"/>
      <c r="H123" s="69"/>
      <c r="I123" s="69"/>
      <c r="J123" s="69">
        <v>4.7721335167760741E-6</v>
      </c>
      <c r="K123" s="69">
        <v>6.5074547956037375E-6</v>
      </c>
      <c r="L123" s="69">
        <v>1.7353212788276632E-6</v>
      </c>
      <c r="M123" s="69"/>
      <c r="N123" s="69"/>
      <c r="O123" s="69">
        <v>4.3383031970691586E-6</v>
      </c>
      <c r="P123" s="69"/>
      <c r="Q123" s="69"/>
      <c r="R123" s="69"/>
      <c r="S123" s="69"/>
      <c r="T123" s="69"/>
      <c r="U123" s="69">
        <v>1.3704699799541472E-3</v>
      </c>
      <c r="V123" s="69">
        <v>1.8654703747397381E-5</v>
      </c>
      <c r="W123" s="69">
        <v>1.7127621022029037E-3</v>
      </c>
    </row>
    <row r="124" spans="1:23" x14ac:dyDescent="0.3">
      <c r="A124" s="53" t="s">
        <v>1</v>
      </c>
      <c r="B124" s="69"/>
      <c r="C124" s="69"/>
      <c r="D124" s="69"/>
      <c r="E124" s="69"/>
      <c r="F124" s="69">
        <v>3.6307259456271786E-3</v>
      </c>
      <c r="G124" s="69"/>
      <c r="H124" s="69"/>
      <c r="I124" s="69"/>
      <c r="J124" s="69">
        <v>5.3447895387892031E-4</v>
      </c>
      <c r="K124" s="69">
        <v>1.64855521488628E-5</v>
      </c>
      <c r="L124" s="69"/>
      <c r="M124" s="69"/>
      <c r="N124" s="69">
        <v>1.2270890592910115E-2</v>
      </c>
      <c r="O124" s="69"/>
      <c r="P124" s="69"/>
      <c r="Q124" s="69"/>
      <c r="R124" s="69"/>
      <c r="S124" s="69"/>
      <c r="T124" s="69">
        <v>3.6875577175087843E-5</v>
      </c>
      <c r="U124" s="69"/>
      <c r="V124" s="69">
        <v>2.6897479821828781E-5</v>
      </c>
      <c r="W124" s="69">
        <v>1.6516354101561992E-2</v>
      </c>
    </row>
    <row r="125" spans="1:23" x14ac:dyDescent="0.3">
      <c r="A125" s="53" t="s">
        <v>2</v>
      </c>
      <c r="B125" s="69">
        <v>9.5442670335521482E-6</v>
      </c>
      <c r="C125" s="69"/>
      <c r="D125" s="69">
        <v>1.2147248951793643E-2</v>
      </c>
      <c r="E125" s="69">
        <v>7.4401899829736062E-4</v>
      </c>
      <c r="F125" s="69"/>
      <c r="G125" s="69"/>
      <c r="H125" s="69"/>
      <c r="I125" s="69"/>
      <c r="J125" s="69">
        <v>1.2494313207559176E-4</v>
      </c>
      <c r="K125" s="69"/>
      <c r="L125" s="69">
        <v>7.0280511792520362E-5</v>
      </c>
      <c r="M125" s="69"/>
      <c r="N125" s="69"/>
      <c r="O125" s="69">
        <v>6.3773056996916627E-5</v>
      </c>
      <c r="P125" s="69"/>
      <c r="Q125" s="69">
        <v>1.3014909591207475E-5</v>
      </c>
      <c r="R125" s="69"/>
      <c r="S125" s="69"/>
      <c r="T125" s="69">
        <v>2.1691515985345793E-6</v>
      </c>
      <c r="U125" s="69"/>
      <c r="V125" s="69">
        <v>3.0801952699191027E-5</v>
      </c>
      <c r="W125" s="69">
        <v>1.3205794931878519E-2</v>
      </c>
    </row>
    <row r="126" spans="1:23" x14ac:dyDescent="0.3">
      <c r="A126" s="53" t="s">
        <v>188</v>
      </c>
      <c r="B126" s="69">
        <v>1.3829209101297356E-2</v>
      </c>
      <c r="C126" s="69">
        <v>1.5184061189742054E-2</v>
      </c>
      <c r="D126" s="69"/>
      <c r="E126" s="69">
        <v>1.1283926615576882E-3</v>
      </c>
      <c r="F126" s="69"/>
      <c r="G126" s="69"/>
      <c r="H126" s="69">
        <v>9.5442670335521482E-6</v>
      </c>
      <c r="I126" s="69"/>
      <c r="J126" s="69">
        <v>5.6831771881605974E-5</v>
      </c>
      <c r="K126" s="69">
        <v>2.1691515985345793E-6</v>
      </c>
      <c r="L126" s="69"/>
      <c r="M126" s="69"/>
      <c r="N126" s="69">
        <v>1.258107927150056E-5</v>
      </c>
      <c r="O126" s="69">
        <v>3.9044728773622424E-5</v>
      </c>
      <c r="P126" s="69">
        <v>1.3227486447863864E-2</v>
      </c>
      <c r="Q126" s="69"/>
      <c r="R126" s="69"/>
      <c r="S126" s="69"/>
      <c r="T126" s="69"/>
      <c r="U126" s="69">
        <v>1.9088534067104296E-5</v>
      </c>
      <c r="V126" s="69">
        <v>1.2473489352213244E-2</v>
      </c>
      <c r="W126" s="69">
        <v>5.5981898285300126E-2</v>
      </c>
    </row>
    <row r="127" spans="1:23" x14ac:dyDescent="0.3">
      <c r="A127" s="53" t="s">
        <v>189</v>
      </c>
      <c r="B127" s="69">
        <v>1.3014909591207475E-5</v>
      </c>
      <c r="C127" s="69"/>
      <c r="D127" s="69"/>
      <c r="E127" s="69"/>
      <c r="F127" s="69"/>
      <c r="G127" s="69">
        <v>6.941285115310653E-6</v>
      </c>
      <c r="H127" s="69"/>
      <c r="I127" s="69"/>
      <c r="J127" s="69">
        <v>1.7917192203895625E-4</v>
      </c>
      <c r="K127" s="69">
        <v>3.9044728773622424E-6</v>
      </c>
      <c r="L127" s="69"/>
      <c r="M127" s="69"/>
      <c r="N127" s="69">
        <v>7.3751154350175693E-6</v>
      </c>
      <c r="O127" s="69"/>
      <c r="P127" s="69"/>
      <c r="Q127" s="69">
        <v>2.1005630249889159E-2</v>
      </c>
      <c r="R127" s="69"/>
      <c r="S127" s="69"/>
      <c r="T127" s="69">
        <v>1.8654703747397381E-5</v>
      </c>
      <c r="U127" s="69"/>
      <c r="V127" s="69">
        <v>2.1257685665638877E-5</v>
      </c>
      <c r="W127" s="69">
        <v>2.1255950344360047E-2</v>
      </c>
    </row>
    <row r="128" spans="1:23" x14ac:dyDescent="0.3">
      <c r="A128" s="53" t="s">
        <v>190</v>
      </c>
      <c r="B128" s="69"/>
      <c r="C128" s="69"/>
      <c r="D128" s="69"/>
      <c r="E128" s="69"/>
      <c r="F128" s="69"/>
      <c r="G128" s="69"/>
      <c r="H128" s="69"/>
      <c r="I128" s="69"/>
      <c r="J128" s="69">
        <v>9.5442670335521482E-6</v>
      </c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>
        <v>9.5442670335521482E-6</v>
      </c>
    </row>
    <row r="129" spans="1:23" x14ac:dyDescent="0.3">
      <c r="A129" s="53" t="s">
        <v>191</v>
      </c>
      <c r="B129" s="69"/>
      <c r="C129" s="69"/>
      <c r="D129" s="69"/>
      <c r="E129" s="69"/>
      <c r="F129" s="69">
        <v>9.7177991614349153E-5</v>
      </c>
      <c r="G129" s="69">
        <v>1.1683050509707243E-3</v>
      </c>
      <c r="H129" s="69"/>
      <c r="I129" s="69">
        <v>1.3448739910914391E-3</v>
      </c>
      <c r="J129" s="69">
        <v>2.2340526143627339E-2</v>
      </c>
      <c r="K129" s="69">
        <v>7.5603609815324225E-3</v>
      </c>
      <c r="L129" s="69"/>
      <c r="M129" s="69"/>
      <c r="N129" s="69">
        <v>2.7630653062133471E-3</v>
      </c>
      <c r="O129" s="69">
        <v>3.2971104297725601E-5</v>
      </c>
      <c r="P129" s="69"/>
      <c r="Q129" s="69"/>
      <c r="R129" s="69"/>
      <c r="S129" s="69">
        <v>2.9934292059777191E-2</v>
      </c>
      <c r="T129" s="69">
        <v>6.2037735718088966E-4</v>
      </c>
      <c r="U129" s="69"/>
      <c r="V129" s="69">
        <v>2.7331310141535696E-5</v>
      </c>
      <c r="W129" s="69">
        <v>6.5889281296446958E-2</v>
      </c>
    </row>
    <row r="130" spans="1:23" x14ac:dyDescent="0.3">
      <c r="A130" s="53" t="s">
        <v>192</v>
      </c>
      <c r="B130" s="69">
        <v>6.8545190513692701E-5</v>
      </c>
      <c r="C130" s="69"/>
      <c r="D130" s="69">
        <v>3.0107824187659957E-4</v>
      </c>
      <c r="E130" s="69">
        <v>9.1104367138452327E-6</v>
      </c>
      <c r="F130" s="69"/>
      <c r="G130" s="69">
        <v>2.4728328223294204E-5</v>
      </c>
      <c r="H130" s="69"/>
      <c r="I130" s="69">
        <v>1.0893479327840658E-3</v>
      </c>
      <c r="J130" s="69">
        <v>2.7895289557154689E-4</v>
      </c>
      <c r="K130" s="69">
        <v>2.1299767206650447E-2</v>
      </c>
      <c r="L130" s="69">
        <v>1.4686023982718515E-2</v>
      </c>
      <c r="M130" s="69"/>
      <c r="N130" s="69">
        <v>3.1235783018897939E-4</v>
      </c>
      <c r="O130" s="69">
        <v>7.11481724319342E-5</v>
      </c>
      <c r="P130" s="69"/>
      <c r="Q130" s="69">
        <v>2.0954004441844034E-4</v>
      </c>
      <c r="R130" s="69"/>
      <c r="S130" s="69"/>
      <c r="T130" s="69">
        <v>6.3773056996916627E-5</v>
      </c>
      <c r="U130" s="69"/>
      <c r="V130" s="69">
        <v>7.11481724319342E-5</v>
      </c>
      <c r="W130" s="69">
        <v>3.8485521491520208E-2</v>
      </c>
    </row>
    <row r="131" spans="1:23" x14ac:dyDescent="0.3">
      <c r="A131" s="53" t="s">
        <v>193</v>
      </c>
      <c r="B131" s="69">
        <v>1.64855521488628E-5</v>
      </c>
      <c r="C131" s="69"/>
      <c r="D131" s="69">
        <v>1.0845757992672896E-4</v>
      </c>
      <c r="E131" s="69"/>
      <c r="F131" s="69"/>
      <c r="G131" s="69"/>
      <c r="H131" s="69"/>
      <c r="I131" s="69"/>
      <c r="J131" s="69">
        <v>1.3448739910914391E-5</v>
      </c>
      <c r="K131" s="69"/>
      <c r="L131" s="69"/>
      <c r="M131" s="69"/>
      <c r="N131" s="69"/>
      <c r="O131" s="69">
        <v>8.2427760744314001E-6</v>
      </c>
      <c r="P131" s="69"/>
      <c r="Q131" s="69">
        <v>2.8372502908832298E-4</v>
      </c>
      <c r="R131" s="69"/>
      <c r="S131" s="69"/>
      <c r="T131" s="69"/>
      <c r="U131" s="69">
        <v>1.2473489352213244E-2</v>
      </c>
      <c r="V131" s="69">
        <v>3.036812237948411E-6</v>
      </c>
      <c r="W131" s="69">
        <v>1.2906885841600452E-2</v>
      </c>
    </row>
    <row r="132" spans="1:23" x14ac:dyDescent="0.3">
      <c r="A132" s="53" t="s">
        <v>194</v>
      </c>
      <c r="B132" s="69"/>
      <c r="C132" s="69"/>
      <c r="D132" s="69">
        <v>2.5400765218839922E-3</v>
      </c>
      <c r="E132" s="69">
        <v>1.3665655070767849E-4</v>
      </c>
      <c r="F132" s="69">
        <v>1.4750230870035139E-5</v>
      </c>
      <c r="G132" s="69"/>
      <c r="H132" s="69"/>
      <c r="I132" s="69"/>
      <c r="J132" s="69">
        <v>7.2753344614849785E-4</v>
      </c>
      <c r="K132" s="69"/>
      <c r="L132" s="69">
        <v>2.4077582743733828E-4</v>
      </c>
      <c r="M132" s="69"/>
      <c r="N132" s="69">
        <v>1.0281778577053905E-4</v>
      </c>
      <c r="O132" s="69">
        <v>3.345569276483823E-2</v>
      </c>
      <c r="P132" s="69"/>
      <c r="Q132" s="69"/>
      <c r="R132" s="69"/>
      <c r="S132" s="69"/>
      <c r="T132" s="69">
        <v>1.9522364386811212E-5</v>
      </c>
      <c r="U132" s="69"/>
      <c r="V132" s="69">
        <v>0.11436765037209627</v>
      </c>
      <c r="W132" s="69">
        <v>0.15160547586413939</v>
      </c>
    </row>
    <row r="133" spans="1:23" x14ac:dyDescent="0.3">
      <c r="A133" s="53" t="s">
        <v>198</v>
      </c>
      <c r="B133" s="69"/>
      <c r="C133" s="69"/>
      <c r="D133" s="69"/>
      <c r="E133" s="69">
        <v>3.4382788158051909E-2</v>
      </c>
      <c r="F133" s="69">
        <v>1.379623799699963E-2</v>
      </c>
      <c r="G133" s="69"/>
      <c r="H133" s="69"/>
      <c r="I133" s="69">
        <v>8.8006818655744952E-3</v>
      </c>
      <c r="J133" s="69"/>
      <c r="K133" s="69">
        <v>2.0086343802430204E-4</v>
      </c>
      <c r="L133" s="69"/>
      <c r="M133" s="69">
        <v>3.1929911530429004E-4</v>
      </c>
      <c r="N133" s="69">
        <v>0.10611576386095102</v>
      </c>
      <c r="O133" s="69">
        <v>7.1529943113276279E-3</v>
      </c>
      <c r="P133" s="69"/>
      <c r="Q133" s="69"/>
      <c r="R133" s="69">
        <v>1.5970595559370693E-2</v>
      </c>
      <c r="S133" s="69">
        <v>5.7699432521019804E-3</v>
      </c>
      <c r="T133" s="69"/>
      <c r="U133" s="69"/>
      <c r="V133" s="69"/>
      <c r="W133" s="69">
        <v>0.19250916755770595</v>
      </c>
    </row>
    <row r="134" spans="1:23" ht="15" thickBot="1" x14ac:dyDescent="0.35">
      <c r="A134" s="7" t="s">
        <v>3</v>
      </c>
      <c r="B134" s="70">
        <v>7.0765534089952703E-2</v>
      </c>
      <c r="C134" s="70">
        <v>0.17071570144722903</v>
      </c>
      <c r="D134" s="70">
        <v>6.468757131085881E-2</v>
      </c>
      <c r="E134" s="70">
        <v>8.0513556763660538E-2</v>
      </c>
      <c r="F134" s="70">
        <v>1.7641276120562027E-2</v>
      </c>
      <c r="G134" s="70">
        <v>2.9170316866773315E-2</v>
      </c>
      <c r="H134" s="70">
        <v>3.9912389413036254E-5</v>
      </c>
      <c r="I134" s="70">
        <v>1.2322516400955238E-2</v>
      </c>
      <c r="J134" s="70">
        <v>3.9685496155829537E-2</v>
      </c>
      <c r="K134" s="70">
        <v>2.9456644877779877E-2</v>
      </c>
      <c r="L134" s="70">
        <v>2.5694468345281503E-2</v>
      </c>
      <c r="M134" s="70">
        <v>4.6369519891553995E-2</v>
      </c>
      <c r="N134" s="70">
        <v>0.12182866421041581</v>
      </c>
      <c r="O134" s="70">
        <v>5.2159853168682199E-2</v>
      </c>
      <c r="P134" s="70">
        <v>1.4699038892309722E-2</v>
      </c>
      <c r="Q134" s="70">
        <v>2.1985652942107081E-2</v>
      </c>
      <c r="R134" s="70">
        <v>1.5970595559370693E-2</v>
      </c>
      <c r="S134" s="70">
        <v>3.5704235311879176E-2</v>
      </c>
      <c r="T134" s="70">
        <v>3.7135875366911997E-3</v>
      </c>
      <c r="U134" s="70">
        <v>1.6472971069591301E-2</v>
      </c>
      <c r="V134" s="70">
        <v>0.13040288664910329</v>
      </c>
      <c r="W134" s="72">
        <v>1</v>
      </c>
    </row>
  </sheetData>
  <autoFilter ref="B29:W51"/>
  <mergeCells count="10">
    <mergeCell ref="B2:V2"/>
    <mergeCell ref="B1:X1"/>
    <mergeCell ref="B55:X55"/>
    <mergeCell ref="B81:X81"/>
    <mergeCell ref="B109:X109"/>
    <mergeCell ref="B110:X110"/>
    <mergeCell ref="B27:X27"/>
    <mergeCell ref="B28:X28"/>
    <mergeCell ref="B54:X54"/>
    <mergeCell ref="B82:X8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sqref="A1:D24"/>
    </sheetView>
  </sheetViews>
  <sheetFormatPr defaultRowHeight="14.4" x14ac:dyDescent="0.3"/>
  <cols>
    <col min="1" max="1" width="25.88671875" bestFit="1" customWidth="1"/>
    <col min="2" max="2" width="22.6640625" bestFit="1" customWidth="1"/>
    <col min="3" max="3" width="22.33203125" bestFit="1" customWidth="1"/>
    <col min="4" max="4" width="28.5546875" bestFit="1" customWidth="1"/>
    <col min="5" max="5" width="11.44140625" bestFit="1" customWidth="1"/>
    <col min="7" max="7" width="18.5546875" bestFit="1" customWidth="1"/>
    <col min="8" max="8" width="22.88671875" bestFit="1" customWidth="1"/>
    <col min="9" max="9" width="22.33203125" bestFit="1" customWidth="1"/>
    <col min="10" max="10" width="14.88671875" bestFit="1" customWidth="1"/>
    <col min="11" max="11" width="13.109375" bestFit="1" customWidth="1"/>
  </cols>
  <sheetData>
    <row r="1" spans="1:4" ht="36.6" customHeight="1" x14ac:dyDescent="0.3">
      <c r="A1" s="102" t="s">
        <v>203</v>
      </c>
      <c r="B1" s="102"/>
      <c r="C1" s="102"/>
      <c r="D1" s="102"/>
    </row>
    <row r="2" spans="1:4" x14ac:dyDescent="0.3">
      <c r="A2" s="6" t="s">
        <v>200</v>
      </c>
      <c r="B2" s="6" t="s">
        <v>205</v>
      </c>
      <c r="C2" s="6" t="s">
        <v>206</v>
      </c>
      <c r="D2" s="6" t="s">
        <v>209</v>
      </c>
    </row>
    <row r="3" spans="1:4" x14ac:dyDescent="0.3">
      <c r="A3" s="1" t="s">
        <v>177</v>
      </c>
      <c r="B3" s="9">
        <v>0.62364405323459471</v>
      </c>
      <c r="C3" s="9">
        <v>0.37635594676540524</v>
      </c>
      <c r="D3" s="9">
        <v>0</v>
      </c>
    </row>
    <row r="4" spans="1:4" x14ac:dyDescent="0.3">
      <c r="A4" s="1" t="s">
        <v>178</v>
      </c>
      <c r="B4" s="9">
        <v>0.22867790293893453</v>
      </c>
      <c r="C4" s="9">
        <v>0.77132209706106547</v>
      </c>
      <c r="D4" s="9">
        <v>0</v>
      </c>
    </row>
    <row r="5" spans="1:4" x14ac:dyDescent="0.3">
      <c r="A5" s="1" t="s">
        <v>179</v>
      </c>
      <c r="B5" s="9">
        <v>0.77172918572735594</v>
      </c>
      <c r="C5" s="9">
        <v>0.22827081427264409</v>
      </c>
      <c r="D5" s="9">
        <v>0</v>
      </c>
    </row>
    <row r="6" spans="1:4" x14ac:dyDescent="0.3">
      <c r="A6" s="1" t="s">
        <v>180</v>
      </c>
      <c r="B6" s="9">
        <v>0.1220951453948169</v>
      </c>
      <c r="C6" s="9">
        <v>0.46464290059617958</v>
      </c>
      <c r="D6" s="9">
        <v>0.41326195400900356</v>
      </c>
    </row>
    <row r="7" spans="1:4" x14ac:dyDescent="0.3">
      <c r="A7" s="1" t="s">
        <v>181</v>
      </c>
      <c r="B7" s="9">
        <v>0.21554622943982482</v>
      </c>
      <c r="C7" s="9">
        <v>4.4834866929072291E-3</v>
      </c>
      <c r="D7" s="9">
        <v>0.77997028386726797</v>
      </c>
    </row>
    <row r="8" spans="1:4" x14ac:dyDescent="0.3">
      <c r="A8" s="1" t="s">
        <v>182</v>
      </c>
      <c r="B8" s="9">
        <v>0.37051097886312334</v>
      </c>
      <c r="C8" s="9">
        <v>0.62948902113687666</v>
      </c>
      <c r="D8" s="9">
        <v>0</v>
      </c>
    </row>
    <row r="9" spans="1:4" x14ac:dyDescent="0.3">
      <c r="A9" s="1" t="s">
        <v>183</v>
      </c>
      <c r="B9" s="9">
        <v>1</v>
      </c>
      <c r="C9" s="9">
        <v>0</v>
      </c>
      <c r="D9" s="9">
        <v>0</v>
      </c>
    </row>
    <row r="10" spans="1:4" x14ac:dyDescent="0.3">
      <c r="A10" s="1" t="s">
        <v>184</v>
      </c>
      <c r="B10" s="9">
        <v>0.24067348960052823</v>
      </c>
      <c r="C10" s="9">
        <v>0</v>
      </c>
      <c r="D10" s="9">
        <v>0.75932651039947174</v>
      </c>
    </row>
    <row r="11" spans="1:4" x14ac:dyDescent="0.3">
      <c r="A11" s="1" t="s">
        <v>185</v>
      </c>
      <c r="B11" s="9">
        <v>0.73178238329842138</v>
      </c>
      <c r="C11" s="9">
        <v>0.26821761670157868</v>
      </c>
      <c r="D11" s="9">
        <v>0</v>
      </c>
    </row>
    <row r="12" spans="1:4" x14ac:dyDescent="0.3">
      <c r="A12" s="1" t="s">
        <v>0</v>
      </c>
      <c r="B12" s="9">
        <v>0.99066879763953775</v>
      </c>
      <c r="C12" s="9">
        <v>4.5365134005409397E-3</v>
      </c>
      <c r="D12" s="9">
        <v>4.7946889599213179E-3</v>
      </c>
    </row>
    <row r="13" spans="1:4" x14ac:dyDescent="0.3">
      <c r="A13" s="1" t="s">
        <v>186</v>
      </c>
      <c r="B13" s="9">
        <v>1</v>
      </c>
      <c r="C13" s="9">
        <v>0</v>
      </c>
      <c r="D13" s="9">
        <v>0</v>
      </c>
    </row>
    <row r="14" spans="1:4" x14ac:dyDescent="0.3">
      <c r="A14" s="1" t="s">
        <v>187</v>
      </c>
      <c r="B14" s="9">
        <v>0.99311403016354172</v>
      </c>
      <c r="C14" s="9">
        <v>0</v>
      </c>
      <c r="D14" s="9">
        <v>6.8859698364582157E-3</v>
      </c>
    </row>
    <row r="15" spans="1:4" x14ac:dyDescent="0.3">
      <c r="A15" s="1" t="s">
        <v>1</v>
      </c>
      <c r="B15" s="9">
        <v>2.644610228132771E-2</v>
      </c>
      <c r="C15" s="9">
        <v>9.2009947021299596E-2</v>
      </c>
      <c r="D15" s="9">
        <v>0.88154395069737268</v>
      </c>
    </row>
    <row r="16" spans="1:4" x14ac:dyDescent="0.3">
      <c r="A16" s="1" t="s">
        <v>2</v>
      </c>
      <c r="B16" s="9">
        <v>0.82132898631547335</v>
      </c>
      <c r="C16" s="9">
        <v>1.8446227103084381E-3</v>
      </c>
      <c r="D16" s="9">
        <v>0.17682639097421818</v>
      </c>
    </row>
    <row r="17" spans="1:11" x14ac:dyDescent="0.3">
      <c r="A17" s="1" t="s">
        <v>188</v>
      </c>
      <c r="B17" s="9">
        <v>0.17435275080906149</v>
      </c>
      <c r="C17" s="9">
        <v>0.82564724919093846</v>
      </c>
      <c r="D17" s="9">
        <v>0</v>
      </c>
    </row>
    <row r="18" spans="1:11" x14ac:dyDescent="0.3">
      <c r="A18" s="1" t="s">
        <v>189</v>
      </c>
      <c r="B18" s="9">
        <v>4.2277808208061991E-2</v>
      </c>
      <c r="C18" s="9">
        <v>0.95772219179193807</v>
      </c>
      <c r="D18" s="9">
        <v>0</v>
      </c>
    </row>
    <row r="19" spans="1:11" x14ac:dyDescent="0.3">
      <c r="A19" s="1" t="s">
        <v>190</v>
      </c>
      <c r="B19" s="9">
        <v>0</v>
      </c>
      <c r="C19" s="9">
        <v>0</v>
      </c>
      <c r="D19" s="9">
        <v>1</v>
      </c>
    </row>
    <row r="20" spans="1:11" x14ac:dyDescent="0.3">
      <c r="A20" s="1" t="s">
        <v>191</v>
      </c>
      <c r="B20" s="9">
        <v>0</v>
      </c>
      <c r="C20" s="9">
        <v>0.81855388813096863</v>
      </c>
      <c r="D20" s="9">
        <v>0.18144611186903137</v>
      </c>
    </row>
    <row r="21" spans="1:11" x14ac:dyDescent="0.3">
      <c r="A21" s="1" t="s">
        <v>192</v>
      </c>
      <c r="B21" s="9">
        <v>0.98717263495456975</v>
      </c>
      <c r="C21" s="9">
        <v>1.2827365045430252E-2</v>
      </c>
      <c r="D21" s="9">
        <v>0</v>
      </c>
    </row>
    <row r="22" spans="1:11" x14ac:dyDescent="0.3">
      <c r="A22" s="1" t="s">
        <v>193</v>
      </c>
      <c r="B22" s="9">
        <v>0.19669488109633212</v>
      </c>
      <c r="C22" s="9">
        <v>0.80330511890366785</v>
      </c>
      <c r="D22" s="9">
        <v>0</v>
      </c>
    </row>
    <row r="23" spans="1:11" x14ac:dyDescent="0.3">
      <c r="A23" s="1" t="s">
        <v>194</v>
      </c>
      <c r="B23" s="9">
        <v>0.1306785823805143</v>
      </c>
      <c r="C23" s="9">
        <v>0.86932141761948567</v>
      </c>
      <c r="D23" s="9">
        <v>0</v>
      </c>
    </row>
    <row r="24" spans="1:11" x14ac:dyDescent="0.3">
      <c r="A24" s="7" t="s">
        <v>3</v>
      </c>
      <c r="B24" s="10">
        <v>0.37955273135952422</v>
      </c>
      <c r="C24" s="10">
        <v>0.42656621108631004</v>
      </c>
      <c r="D24" s="10">
        <v>0.19388105755416582</v>
      </c>
    </row>
    <row r="25" spans="1:11" x14ac:dyDescent="0.3">
      <c r="A25" s="13"/>
      <c r="B25" s="14"/>
      <c r="C25" s="14"/>
      <c r="D25" s="14"/>
    </row>
    <row r="26" spans="1:11" x14ac:dyDescent="0.3">
      <c r="A26" s="13"/>
      <c r="B26" s="14"/>
      <c r="C26" s="14"/>
      <c r="D26" s="14"/>
    </row>
    <row r="27" spans="1:11" x14ac:dyDescent="0.3">
      <c r="A27" s="13"/>
      <c r="B27" s="14"/>
      <c r="C27" s="14"/>
      <c r="D27" s="22"/>
    </row>
    <row r="28" spans="1:11" ht="30.6" customHeight="1" x14ac:dyDescent="0.3">
      <c r="A28" s="102" t="s">
        <v>202</v>
      </c>
      <c r="B28" s="102"/>
      <c r="C28" s="102"/>
      <c r="D28" s="102"/>
      <c r="E28" s="102"/>
      <c r="G28" s="102" t="s">
        <v>201</v>
      </c>
      <c r="H28" s="102"/>
      <c r="I28" s="102"/>
      <c r="J28" s="102"/>
      <c r="K28" s="102"/>
    </row>
    <row r="29" spans="1:11" x14ac:dyDescent="0.3">
      <c r="A29" s="12" t="s">
        <v>200</v>
      </c>
      <c r="B29" s="6" t="s">
        <v>205</v>
      </c>
      <c r="C29" s="6" t="s">
        <v>206</v>
      </c>
      <c r="D29" s="45" t="s">
        <v>209</v>
      </c>
      <c r="E29" s="20" t="s">
        <v>3</v>
      </c>
      <c r="G29" s="11" t="s">
        <v>200</v>
      </c>
      <c r="H29" s="6" t="s">
        <v>205</v>
      </c>
      <c r="I29" s="6" t="s">
        <v>206</v>
      </c>
      <c r="J29" s="6" t="s">
        <v>209</v>
      </c>
      <c r="K29" s="20" t="s">
        <v>3</v>
      </c>
    </row>
    <row r="30" spans="1:11" x14ac:dyDescent="0.3">
      <c r="A30" s="1" t="s">
        <v>177</v>
      </c>
      <c r="B30" s="29">
        <v>18751.833333333332</v>
      </c>
      <c r="C30" s="29">
        <v>11316.333333333332</v>
      </c>
      <c r="D30" s="29"/>
      <c r="E30" s="29">
        <v>30068.166666666664</v>
      </c>
      <c r="G30" s="1" t="s">
        <v>177</v>
      </c>
      <c r="H30" s="29">
        <v>98024</v>
      </c>
      <c r="I30" s="29">
        <v>65094</v>
      </c>
      <c r="J30" s="29"/>
      <c r="K30" s="29">
        <v>163118</v>
      </c>
    </row>
    <row r="31" spans="1:11" x14ac:dyDescent="0.3">
      <c r="A31" s="1" t="s">
        <v>178</v>
      </c>
      <c r="B31" s="29">
        <v>13500</v>
      </c>
      <c r="C31" s="29">
        <v>45535</v>
      </c>
      <c r="D31" s="29"/>
      <c r="E31" s="29">
        <v>59035</v>
      </c>
      <c r="G31" s="1" t="s">
        <v>178</v>
      </c>
      <c r="H31" s="29">
        <v>94500</v>
      </c>
      <c r="I31" s="29">
        <v>299008</v>
      </c>
      <c r="J31" s="29"/>
      <c r="K31" s="29">
        <v>393508</v>
      </c>
    </row>
    <row r="32" spans="1:11" x14ac:dyDescent="0.3">
      <c r="A32" s="1" t="s">
        <v>179</v>
      </c>
      <c r="B32" s="29">
        <v>18557</v>
      </c>
      <c r="C32" s="29">
        <v>5489</v>
      </c>
      <c r="D32" s="29"/>
      <c r="E32" s="29">
        <v>24046</v>
      </c>
      <c r="G32" s="1" t="s">
        <v>179</v>
      </c>
      <c r="H32" s="29">
        <v>115409</v>
      </c>
      <c r="I32" s="29">
        <v>33699</v>
      </c>
      <c r="J32" s="29"/>
      <c r="K32" s="29">
        <v>149108</v>
      </c>
    </row>
    <row r="33" spans="1:11" x14ac:dyDescent="0.3">
      <c r="A33" s="1" t="s">
        <v>180</v>
      </c>
      <c r="B33" s="29">
        <v>3345</v>
      </c>
      <c r="C33" s="29">
        <v>12729.666666666666</v>
      </c>
      <c r="D33" s="29">
        <v>11322</v>
      </c>
      <c r="E33" s="29">
        <v>27396.666666666664</v>
      </c>
      <c r="G33" s="1" t="s">
        <v>180</v>
      </c>
      <c r="H33" s="29">
        <v>19659</v>
      </c>
      <c r="I33" s="29">
        <v>86674.666666666672</v>
      </c>
      <c r="J33" s="29">
        <v>79254</v>
      </c>
      <c r="K33" s="29">
        <v>185587.66666666669</v>
      </c>
    </row>
    <row r="34" spans="1:11" x14ac:dyDescent="0.3">
      <c r="A34" s="1" t="s">
        <v>181</v>
      </c>
      <c r="B34" s="29">
        <v>1378.1666666666665</v>
      </c>
      <c r="C34" s="29">
        <v>28.666666666666668</v>
      </c>
      <c r="D34" s="29">
        <v>4987</v>
      </c>
      <c r="E34" s="29">
        <v>6393.8333333333339</v>
      </c>
      <c r="G34" s="1" t="s">
        <v>181</v>
      </c>
      <c r="H34" s="29">
        <v>8691</v>
      </c>
      <c r="I34" s="29">
        <v>172</v>
      </c>
      <c r="J34" s="29">
        <v>31801</v>
      </c>
      <c r="K34" s="29">
        <v>40664</v>
      </c>
    </row>
    <row r="35" spans="1:11" x14ac:dyDescent="0.3">
      <c r="A35" s="1" t="s">
        <v>182</v>
      </c>
      <c r="B35" s="29">
        <v>3611</v>
      </c>
      <c r="C35" s="29">
        <v>6135</v>
      </c>
      <c r="D35" s="29"/>
      <c r="E35" s="29">
        <v>9746</v>
      </c>
      <c r="G35" s="1" t="s">
        <v>182</v>
      </c>
      <c r="H35" s="29">
        <v>22516</v>
      </c>
      <c r="I35" s="29">
        <v>44723</v>
      </c>
      <c r="J35" s="29"/>
      <c r="K35" s="29">
        <v>67239</v>
      </c>
    </row>
    <row r="36" spans="1:11" x14ac:dyDescent="0.3">
      <c r="A36" s="1" t="s">
        <v>183</v>
      </c>
      <c r="B36" s="29">
        <v>17</v>
      </c>
      <c r="C36" s="29"/>
      <c r="D36" s="29"/>
      <c r="E36" s="29">
        <v>17</v>
      </c>
      <c r="G36" s="1" t="s">
        <v>183</v>
      </c>
      <c r="H36" s="29">
        <v>92</v>
      </c>
      <c r="I36" s="29"/>
      <c r="J36" s="29"/>
      <c r="K36" s="29">
        <v>92</v>
      </c>
    </row>
    <row r="37" spans="1:11" x14ac:dyDescent="0.3">
      <c r="A37" s="1" t="s">
        <v>184</v>
      </c>
      <c r="B37" s="29">
        <v>1093.5</v>
      </c>
      <c r="C37" s="29"/>
      <c r="D37" s="29">
        <v>3450</v>
      </c>
      <c r="E37" s="29">
        <v>4544</v>
      </c>
      <c r="G37" s="1" t="s">
        <v>184</v>
      </c>
      <c r="H37" s="29">
        <v>8118</v>
      </c>
      <c r="I37" s="29"/>
      <c r="J37" s="29">
        <v>20286</v>
      </c>
      <c r="K37" s="29">
        <v>28404</v>
      </c>
    </row>
    <row r="38" spans="1:11" x14ac:dyDescent="0.3">
      <c r="A38" s="1" t="s">
        <v>185</v>
      </c>
      <c r="B38" s="29">
        <v>10422.166666666666</v>
      </c>
      <c r="C38" s="29">
        <v>3820</v>
      </c>
      <c r="D38" s="29"/>
      <c r="E38" s="29">
        <v>14242.166666666666</v>
      </c>
      <c r="G38" s="1" t="s">
        <v>185</v>
      </c>
      <c r="H38" s="29">
        <v>66212</v>
      </c>
      <c r="I38" s="29">
        <v>25265</v>
      </c>
      <c r="J38" s="29"/>
      <c r="K38" s="29">
        <v>91477</v>
      </c>
    </row>
    <row r="39" spans="1:11" x14ac:dyDescent="0.3">
      <c r="A39" s="1" t="s">
        <v>0</v>
      </c>
      <c r="B39" s="29">
        <v>13430.166666666666</v>
      </c>
      <c r="C39" s="29">
        <v>61.5</v>
      </c>
      <c r="D39" s="29">
        <v>66</v>
      </c>
      <c r="E39" s="29">
        <v>13556.666666666666</v>
      </c>
      <c r="G39" s="1" t="s">
        <v>0</v>
      </c>
      <c r="H39" s="29">
        <v>67067</v>
      </c>
      <c r="I39" s="29">
        <v>369</v>
      </c>
      <c r="J39" s="29">
        <v>462</v>
      </c>
      <c r="K39" s="29">
        <v>67898</v>
      </c>
    </row>
    <row r="40" spans="1:11" x14ac:dyDescent="0.3">
      <c r="A40" s="1" t="s">
        <v>186</v>
      </c>
      <c r="B40" s="29">
        <v>8477.3333333333321</v>
      </c>
      <c r="C40" s="29"/>
      <c r="D40" s="29"/>
      <c r="E40" s="29">
        <v>8477.3333333333321</v>
      </c>
      <c r="G40" s="1" t="s">
        <v>186</v>
      </c>
      <c r="H40" s="29">
        <v>59227</v>
      </c>
      <c r="I40" s="29"/>
      <c r="J40" s="29"/>
      <c r="K40" s="29">
        <v>59227</v>
      </c>
    </row>
    <row r="41" spans="1:11" x14ac:dyDescent="0.3">
      <c r="A41" s="1" t="s">
        <v>187</v>
      </c>
      <c r="B41" s="29">
        <v>17691.333333333332</v>
      </c>
      <c r="C41" s="29"/>
      <c r="D41" s="29">
        <v>122.66666666666666</v>
      </c>
      <c r="E41" s="29">
        <v>17814</v>
      </c>
      <c r="G41" s="1" t="s">
        <v>187</v>
      </c>
      <c r="H41" s="29">
        <v>106148</v>
      </c>
      <c r="I41" s="29"/>
      <c r="J41" s="29">
        <v>736</v>
      </c>
      <c r="K41" s="29">
        <v>106884</v>
      </c>
    </row>
    <row r="42" spans="1:11" x14ac:dyDescent="0.3">
      <c r="A42" s="1" t="s">
        <v>1</v>
      </c>
      <c r="B42" s="29">
        <v>1223</v>
      </c>
      <c r="C42" s="29">
        <v>4255</v>
      </c>
      <c r="D42" s="29">
        <v>40767</v>
      </c>
      <c r="E42" s="29">
        <v>46245</v>
      </c>
      <c r="G42" s="1" t="s">
        <v>1</v>
      </c>
      <c r="H42" s="29">
        <v>7934</v>
      </c>
      <c r="I42" s="29">
        <v>28285</v>
      </c>
      <c r="J42" s="29">
        <v>244602</v>
      </c>
      <c r="K42" s="29">
        <v>280821</v>
      </c>
    </row>
    <row r="43" spans="1:11" x14ac:dyDescent="0.3">
      <c r="A43" s="1" t="s">
        <v>2</v>
      </c>
      <c r="B43" s="29">
        <v>19146</v>
      </c>
      <c r="C43" s="29">
        <v>43</v>
      </c>
      <c r="D43" s="29">
        <v>4122</v>
      </c>
      <c r="E43" s="29">
        <v>23311</v>
      </c>
      <c r="G43" s="1" t="s">
        <v>2</v>
      </c>
      <c r="H43" s="29">
        <v>103596</v>
      </c>
      <c r="I43" s="29">
        <v>147</v>
      </c>
      <c r="J43" s="29">
        <v>16488</v>
      </c>
      <c r="K43" s="29">
        <v>120231</v>
      </c>
    </row>
    <row r="44" spans="1:11" x14ac:dyDescent="0.3">
      <c r="A44" s="1" t="s">
        <v>188</v>
      </c>
      <c r="B44" s="29">
        <v>1293</v>
      </c>
      <c r="C44" s="29">
        <v>6123</v>
      </c>
      <c r="D44" s="29"/>
      <c r="E44" s="29">
        <v>7416</v>
      </c>
      <c r="G44" s="1" t="s">
        <v>188</v>
      </c>
      <c r="H44" s="29">
        <v>3392</v>
      </c>
      <c r="I44" s="29">
        <v>30490</v>
      </c>
      <c r="J44" s="29"/>
      <c r="K44" s="29">
        <v>33882</v>
      </c>
    </row>
    <row r="45" spans="1:11" x14ac:dyDescent="0.3">
      <c r="A45" s="1" t="s">
        <v>189</v>
      </c>
      <c r="B45" s="29">
        <v>347.33333333333331</v>
      </c>
      <c r="C45" s="29">
        <v>7868.166666666667</v>
      </c>
      <c r="D45" s="29"/>
      <c r="E45" s="29">
        <v>8216</v>
      </c>
      <c r="G45" s="1" t="s">
        <v>189</v>
      </c>
      <c r="H45" s="29">
        <v>2259</v>
      </c>
      <c r="I45" s="29">
        <v>48419</v>
      </c>
      <c r="J45" s="29"/>
      <c r="K45" s="29">
        <v>50678</v>
      </c>
    </row>
    <row r="46" spans="1:11" x14ac:dyDescent="0.3">
      <c r="A46" s="1" t="s">
        <v>190</v>
      </c>
      <c r="B46" s="29"/>
      <c r="C46" s="29"/>
      <c r="D46" s="29">
        <v>5259</v>
      </c>
      <c r="E46" s="29">
        <v>5259</v>
      </c>
      <c r="G46" s="1" t="s">
        <v>190</v>
      </c>
      <c r="H46" s="29"/>
      <c r="I46" s="29"/>
      <c r="J46" s="29">
        <v>36813</v>
      </c>
      <c r="K46" s="29">
        <v>36813</v>
      </c>
    </row>
    <row r="47" spans="1:11" x14ac:dyDescent="0.3">
      <c r="A47" s="1" t="s">
        <v>191</v>
      </c>
      <c r="B47" s="29"/>
      <c r="C47" s="29">
        <v>10000</v>
      </c>
      <c r="D47" s="29">
        <v>2216.6666666666665</v>
      </c>
      <c r="E47" s="29">
        <v>12216.666666666666</v>
      </c>
      <c r="G47" s="1" t="s">
        <v>191</v>
      </c>
      <c r="H47" s="29"/>
      <c r="I47" s="29">
        <v>69000</v>
      </c>
      <c r="J47" s="29">
        <v>13300</v>
      </c>
      <c r="K47" s="29">
        <v>82300</v>
      </c>
    </row>
    <row r="48" spans="1:11" x14ac:dyDescent="0.3">
      <c r="A48" s="1" t="s">
        <v>192</v>
      </c>
      <c r="B48" s="29">
        <v>1847</v>
      </c>
      <c r="C48" s="29">
        <v>24</v>
      </c>
      <c r="D48" s="29"/>
      <c r="E48" s="29">
        <v>1871</v>
      </c>
      <c r="G48" s="1" t="s">
        <v>192</v>
      </c>
      <c r="H48" s="29">
        <v>8413</v>
      </c>
      <c r="I48" s="29">
        <v>147</v>
      </c>
      <c r="J48" s="29"/>
      <c r="K48" s="29">
        <v>8560</v>
      </c>
    </row>
    <row r="49" spans="1:11" x14ac:dyDescent="0.3">
      <c r="A49" s="1" t="s">
        <v>193</v>
      </c>
      <c r="B49" s="29">
        <v>1464</v>
      </c>
      <c r="C49" s="29">
        <v>5979</v>
      </c>
      <c r="D49" s="29"/>
      <c r="E49" s="29">
        <v>7443</v>
      </c>
      <c r="G49" s="1" t="s">
        <v>193</v>
      </c>
      <c r="H49" s="29">
        <v>9219</v>
      </c>
      <c r="I49" s="29">
        <v>28752</v>
      </c>
      <c r="J49" s="29"/>
      <c r="K49" s="29">
        <v>37971</v>
      </c>
    </row>
    <row r="50" spans="1:11" x14ac:dyDescent="0.3">
      <c r="A50" s="1" t="s">
        <v>194</v>
      </c>
      <c r="B50" s="29">
        <v>5966</v>
      </c>
      <c r="C50" s="29">
        <v>39688</v>
      </c>
      <c r="D50" s="29"/>
      <c r="E50" s="29">
        <v>45654</v>
      </c>
      <c r="G50" s="1" t="s">
        <v>194</v>
      </c>
      <c r="H50" s="29">
        <v>36962</v>
      </c>
      <c r="I50" s="29">
        <v>263623</v>
      </c>
      <c r="J50" s="29"/>
      <c r="K50" s="29">
        <v>300585</v>
      </c>
    </row>
    <row r="51" spans="1:11" x14ac:dyDescent="0.3">
      <c r="A51" s="7" t="s">
        <v>3</v>
      </c>
      <c r="B51" s="30">
        <v>141560.83333333334</v>
      </c>
      <c r="C51" s="30">
        <v>159095.33333333334</v>
      </c>
      <c r="D51" s="30">
        <f>SUM(D30:D50)</f>
        <v>72312.333333333343</v>
      </c>
      <c r="E51" s="30">
        <f>SUM(E30:E50)</f>
        <v>372968.5</v>
      </c>
      <c r="G51" s="7" t="s">
        <v>3</v>
      </c>
      <c r="H51" s="30">
        <v>837438</v>
      </c>
      <c r="I51" s="30">
        <v>1023867.6666666667</v>
      </c>
      <c r="J51" s="30">
        <f>SUM(J30:J50)</f>
        <v>443742</v>
      </c>
      <c r="K51" s="30">
        <f>SUM(K30:K50)</f>
        <v>2305047.666666667</v>
      </c>
    </row>
  </sheetData>
  <mergeCells count="3">
    <mergeCell ref="A1:D1"/>
    <mergeCell ref="A28:E28"/>
    <mergeCell ref="G28:K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4"/>
  <sheetViews>
    <sheetView showGridLines="0" workbookViewId="0">
      <selection activeCell="Y2" sqref="Y2"/>
    </sheetView>
  </sheetViews>
  <sheetFormatPr defaultRowHeight="14.4" x14ac:dyDescent="0.3"/>
  <cols>
    <col min="2" max="2" width="40.44140625" customWidth="1"/>
    <col min="3" max="3" width="3.33203125" bestFit="1" customWidth="1"/>
    <col min="4" max="23" width="3.44140625" bestFit="1" customWidth="1"/>
  </cols>
  <sheetData>
    <row r="2" spans="1:23" ht="78.599999999999994" x14ac:dyDescent="0.3">
      <c r="B2" s="80" t="s">
        <v>300</v>
      </c>
      <c r="C2" s="48" t="s">
        <v>177</v>
      </c>
      <c r="D2" s="48" t="s">
        <v>178</v>
      </c>
      <c r="E2" s="48" t="s">
        <v>179</v>
      </c>
      <c r="F2" s="48" t="s">
        <v>180</v>
      </c>
      <c r="G2" s="48" t="s">
        <v>181</v>
      </c>
      <c r="H2" s="48" t="s">
        <v>182</v>
      </c>
      <c r="I2" s="48" t="s">
        <v>183</v>
      </c>
      <c r="J2" s="48" t="s">
        <v>184</v>
      </c>
      <c r="K2" s="48" t="s">
        <v>185</v>
      </c>
      <c r="L2" s="48" t="s">
        <v>0</v>
      </c>
      <c r="M2" s="48" t="s">
        <v>186</v>
      </c>
      <c r="N2" s="48" t="s">
        <v>187</v>
      </c>
      <c r="O2" s="48" t="s">
        <v>1</v>
      </c>
      <c r="P2" s="48" t="s">
        <v>2</v>
      </c>
      <c r="Q2" s="48" t="s">
        <v>188</v>
      </c>
      <c r="R2" s="48" t="s">
        <v>189</v>
      </c>
      <c r="S2" s="48" t="s">
        <v>190</v>
      </c>
      <c r="T2" s="48" t="s">
        <v>191</v>
      </c>
      <c r="U2" s="48" t="s">
        <v>192</v>
      </c>
      <c r="V2" s="48" t="s">
        <v>193</v>
      </c>
      <c r="W2" s="48" t="s">
        <v>194</v>
      </c>
    </row>
    <row r="3" spans="1:23" x14ac:dyDescent="0.3">
      <c r="A3">
        <v>1</v>
      </c>
      <c r="B3" s="81" t="s">
        <v>231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 t="s">
        <v>301</v>
      </c>
    </row>
    <row r="4" spans="1:23" x14ac:dyDescent="0.3">
      <c r="A4">
        <v>2</v>
      </c>
      <c r="B4" s="81" t="s">
        <v>232</v>
      </c>
      <c r="C4" s="82"/>
      <c r="D4" s="82"/>
      <c r="E4" s="82"/>
      <c r="F4" s="82" t="s">
        <v>301</v>
      </c>
      <c r="G4" s="82" t="s">
        <v>301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</row>
    <row r="5" spans="1:23" x14ac:dyDescent="0.3">
      <c r="A5">
        <v>3</v>
      </c>
      <c r="B5" s="81" t="s">
        <v>233</v>
      </c>
      <c r="C5" s="82"/>
      <c r="D5" s="82"/>
      <c r="E5" s="82"/>
      <c r="F5" s="82"/>
      <c r="G5" s="82"/>
      <c r="H5" s="82"/>
      <c r="I5" s="82"/>
      <c r="J5" s="82"/>
      <c r="K5" s="82" t="s">
        <v>301</v>
      </c>
      <c r="L5" s="82"/>
      <c r="M5" s="82"/>
      <c r="N5" s="82"/>
      <c r="O5" s="82"/>
      <c r="P5" s="82"/>
      <c r="Q5" s="82"/>
      <c r="R5" s="82"/>
      <c r="S5" s="82"/>
      <c r="T5" s="82"/>
      <c r="U5" s="82" t="s">
        <v>301</v>
      </c>
      <c r="V5" s="82"/>
      <c r="W5" s="82"/>
    </row>
    <row r="6" spans="1:23" x14ac:dyDescent="0.3">
      <c r="A6">
        <v>4</v>
      </c>
      <c r="B6" s="81" t="s">
        <v>234</v>
      </c>
      <c r="C6" s="82"/>
      <c r="D6" s="82"/>
      <c r="E6" s="82"/>
      <c r="F6" s="82"/>
      <c r="G6" s="82"/>
      <c r="H6" s="82"/>
      <c r="I6" s="82"/>
      <c r="J6" s="82"/>
      <c r="K6" s="82"/>
      <c r="L6" s="82" t="s">
        <v>301</v>
      </c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 x14ac:dyDescent="0.3">
      <c r="A7">
        <v>5</v>
      </c>
      <c r="B7" s="81" t="s">
        <v>235</v>
      </c>
      <c r="C7" s="82"/>
      <c r="D7" s="82"/>
      <c r="E7" s="82"/>
      <c r="F7" s="82" t="s">
        <v>301</v>
      </c>
      <c r="G7" s="82" t="s">
        <v>301</v>
      </c>
      <c r="H7" s="82"/>
      <c r="I7" s="82" t="s">
        <v>301</v>
      </c>
      <c r="J7" s="82" t="s">
        <v>301</v>
      </c>
      <c r="K7" s="82"/>
      <c r="L7" s="82"/>
      <c r="M7" s="82"/>
      <c r="N7" s="82"/>
      <c r="O7" s="82" t="s">
        <v>301</v>
      </c>
      <c r="P7" s="82"/>
      <c r="Q7" s="82"/>
      <c r="R7" s="82"/>
      <c r="S7" s="82"/>
      <c r="T7" s="82"/>
      <c r="U7" s="82"/>
      <c r="V7" s="82" t="s">
        <v>301</v>
      </c>
      <c r="W7" s="82"/>
    </row>
    <row r="8" spans="1:23" x14ac:dyDescent="0.3">
      <c r="A8">
        <v>6</v>
      </c>
      <c r="B8" s="81" t="s">
        <v>302</v>
      </c>
      <c r="C8" s="82"/>
      <c r="D8" s="82"/>
      <c r="E8" s="82"/>
      <c r="F8" s="82" t="s">
        <v>301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</row>
    <row r="9" spans="1:23" x14ac:dyDescent="0.3">
      <c r="A9">
        <v>7</v>
      </c>
      <c r="B9" s="81" t="s">
        <v>236</v>
      </c>
      <c r="C9" s="82" t="s">
        <v>301</v>
      </c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 t="s">
        <v>301</v>
      </c>
      <c r="R9" s="82"/>
      <c r="S9" s="82"/>
      <c r="T9" s="82"/>
      <c r="U9" s="82"/>
      <c r="V9" s="82" t="s">
        <v>301</v>
      </c>
      <c r="W9" s="82"/>
    </row>
    <row r="10" spans="1:23" x14ac:dyDescent="0.3">
      <c r="A10">
        <v>8</v>
      </c>
      <c r="B10" s="81" t="s">
        <v>237</v>
      </c>
      <c r="C10" s="82"/>
      <c r="D10" s="82"/>
      <c r="E10" s="82"/>
      <c r="F10" s="82"/>
      <c r="G10" s="82"/>
      <c r="H10" s="82"/>
      <c r="I10" s="82"/>
      <c r="J10" s="82" t="s">
        <v>301</v>
      </c>
      <c r="K10" s="82" t="s">
        <v>301</v>
      </c>
      <c r="L10" s="82" t="s">
        <v>301</v>
      </c>
      <c r="M10" s="82"/>
      <c r="N10" s="82"/>
      <c r="O10" s="82"/>
      <c r="P10" s="82"/>
      <c r="Q10" s="82"/>
      <c r="R10" s="82"/>
      <c r="S10" s="82"/>
      <c r="T10" s="82"/>
      <c r="U10" s="82" t="s">
        <v>301</v>
      </c>
      <c r="V10" s="82"/>
      <c r="W10" s="82"/>
    </row>
    <row r="11" spans="1:23" x14ac:dyDescent="0.3">
      <c r="A11">
        <v>9</v>
      </c>
      <c r="B11" s="81" t="s">
        <v>303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 t="s">
        <v>301</v>
      </c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x14ac:dyDescent="0.3">
      <c r="A12">
        <v>10</v>
      </c>
      <c r="B12" s="81" t="s">
        <v>299</v>
      </c>
      <c r="C12" s="82" t="s">
        <v>301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 t="s">
        <v>301</v>
      </c>
      <c r="O12" s="82"/>
      <c r="P12" s="82"/>
      <c r="Q12" s="82"/>
      <c r="R12" s="82"/>
      <c r="S12" s="82"/>
      <c r="T12" s="82"/>
      <c r="U12" s="82"/>
      <c r="V12" s="82"/>
      <c r="W12" s="82"/>
    </row>
    <row r="13" spans="1:23" x14ac:dyDescent="0.3">
      <c r="A13">
        <v>11</v>
      </c>
      <c r="B13" s="81" t="s">
        <v>238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 t="s">
        <v>301</v>
      </c>
      <c r="O13" s="82"/>
      <c r="P13" s="82"/>
      <c r="Q13" s="82"/>
      <c r="R13" s="82"/>
      <c r="S13" s="82"/>
      <c r="T13" s="82"/>
      <c r="U13" s="82"/>
      <c r="V13" s="82"/>
      <c r="W13" s="82"/>
    </row>
    <row r="14" spans="1:23" x14ac:dyDescent="0.3">
      <c r="A14">
        <v>12</v>
      </c>
      <c r="B14" s="81" t="s">
        <v>239</v>
      </c>
      <c r="C14" s="82"/>
      <c r="D14" s="82"/>
      <c r="E14" s="82"/>
      <c r="F14" s="82"/>
      <c r="G14" s="82" t="s">
        <v>301</v>
      </c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</row>
    <row r="15" spans="1:23" x14ac:dyDescent="0.3">
      <c r="A15">
        <v>13</v>
      </c>
      <c r="B15" s="81" t="s">
        <v>240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 t="s">
        <v>301</v>
      </c>
      <c r="T15" s="82"/>
      <c r="U15" s="82"/>
      <c r="V15" s="82"/>
      <c r="W15" s="82"/>
    </row>
    <row r="16" spans="1:23" x14ac:dyDescent="0.3">
      <c r="A16">
        <v>14</v>
      </c>
      <c r="B16" s="81" t="s">
        <v>304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 t="s">
        <v>301</v>
      </c>
      <c r="Q16" s="82"/>
      <c r="R16" s="82"/>
      <c r="S16" s="82"/>
      <c r="T16" s="82"/>
      <c r="U16" s="82"/>
      <c r="V16" s="82"/>
      <c r="W16" s="82"/>
    </row>
    <row r="17" spans="1:23" x14ac:dyDescent="0.3">
      <c r="A17">
        <v>15</v>
      </c>
      <c r="B17" s="81" t="s">
        <v>241</v>
      </c>
      <c r="C17" s="82"/>
      <c r="D17" s="82"/>
      <c r="E17" s="82" t="s">
        <v>301</v>
      </c>
      <c r="F17" s="82"/>
      <c r="G17" s="82"/>
      <c r="H17" s="82"/>
      <c r="I17" s="82"/>
      <c r="J17" s="82"/>
      <c r="K17" s="82"/>
      <c r="L17" s="82"/>
      <c r="M17" s="82"/>
      <c r="N17" s="82" t="s">
        <v>301</v>
      </c>
      <c r="O17" s="82"/>
      <c r="P17" s="82" t="s">
        <v>301</v>
      </c>
      <c r="Q17" s="82"/>
      <c r="R17" s="82"/>
      <c r="S17" s="82"/>
      <c r="T17" s="82"/>
      <c r="U17" s="82"/>
      <c r="V17" s="82"/>
      <c r="W17" s="82"/>
    </row>
    <row r="18" spans="1:23" x14ac:dyDescent="0.3">
      <c r="A18">
        <v>16</v>
      </c>
      <c r="B18" s="81" t="s">
        <v>305</v>
      </c>
      <c r="C18" s="82"/>
      <c r="D18" s="82"/>
      <c r="E18" s="82"/>
      <c r="F18" s="82" t="s">
        <v>301</v>
      </c>
      <c r="G18" s="82"/>
      <c r="H18" s="82"/>
      <c r="I18" s="82"/>
      <c r="J18" s="82"/>
      <c r="K18" s="82"/>
      <c r="L18" s="82" t="s">
        <v>301</v>
      </c>
      <c r="M18" s="82" t="s">
        <v>301</v>
      </c>
      <c r="N18" s="82"/>
      <c r="O18" s="82"/>
      <c r="P18" s="82" t="s">
        <v>301</v>
      </c>
      <c r="Q18" s="82"/>
      <c r="R18" s="82"/>
      <c r="S18" s="82"/>
      <c r="T18" s="82"/>
      <c r="U18" s="82"/>
      <c r="V18" s="82"/>
      <c r="W18" s="82" t="s">
        <v>301</v>
      </c>
    </row>
    <row r="19" spans="1:23" x14ac:dyDescent="0.3">
      <c r="A19">
        <v>17</v>
      </c>
      <c r="B19" s="81" t="s">
        <v>242</v>
      </c>
      <c r="C19" s="82"/>
      <c r="D19" s="82"/>
      <c r="E19" s="82"/>
      <c r="F19" s="82"/>
      <c r="G19" s="82"/>
      <c r="H19" s="82"/>
      <c r="I19" s="82"/>
      <c r="J19" s="82"/>
      <c r="K19" s="82" t="s">
        <v>301</v>
      </c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</row>
    <row r="20" spans="1:23" x14ac:dyDescent="0.3">
      <c r="A20">
        <v>18</v>
      </c>
      <c r="B20" s="81" t="s">
        <v>295</v>
      </c>
      <c r="C20" s="82" t="s">
        <v>301</v>
      </c>
      <c r="D20" s="82" t="s">
        <v>301</v>
      </c>
      <c r="E20" s="82" t="s">
        <v>301</v>
      </c>
      <c r="F20" s="82" t="s">
        <v>301</v>
      </c>
      <c r="G20" s="82"/>
      <c r="H20" s="82" t="s">
        <v>301</v>
      </c>
      <c r="I20" s="82"/>
      <c r="J20" s="82"/>
      <c r="K20" s="82"/>
      <c r="L20" s="82"/>
      <c r="M20" s="82"/>
      <c r="N20" s="82" t="s">
        <v>301</v>
      </c>
      <c r="O20" s="82"/>
      <c r="P20" s="82" t="s">
        <v>301</v>
      </c>
      <c r="Q20" s="82"/>
      <c r="R20" s="82"/>
      <c r="S20" s="82"/>
      <c r="T20" s="82"/>
      <c r="U20" s="82"/>
      <c r="V20" s="82" t="s">
        <v>301</v>
      </c>
      <c r="W20" s="82" t="s">
        <v>301</v>
      </c>
    </row>
    <row r="21" spans="1:23" x14ac:dyDescent="0.3">
      <c r="A21">
        <v>19</v>
      </c>
      <c r="B21" s="81" t="s">
        <v>243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 t="s">
        <v>301</v>
      </c>
      <c r="S21" s="82"/>
      <c r="T21" s="82"/>
      <c r="U21" s="82"/>
      <c r="V21" s="82"/>
      <c r="W21" s="82"/>
    </row>
    <row r="22" spans="1:23" x14ac:dyDescent="0.3">
      <c r="A22">
        <v>20</v>
      </c>
      <c r="B22" s="81" t="s">
        <v>244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 t="s">
        <v>301</v>
      </c>
      <c r="Q22" s="82"/>
      <c r="R22" s="82"/>
      <c r="S22" s="82"/>
      <c r="T22" s="82"/>
      <c r="U22" s="82"/>
      <c r="V22" s="82"/>
      <c r="W22" s="82"/>
    </row>
    <row r="23" spans="1:23" x14ac:dyDescent="0.3">
      <c r="A23">
        <v>21</v>
      </c>
      <c r="B23" s="81" t="s">
        <v>245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 t="s">
        <v>301</v>
      </c>
      <c r="U23" s="82"/>
      <c r="V23" s="82"/>
      <c r="W23" s="82"/>
    </row>
    <row r="24" spans="1:23" x14ac:dyDescent="0.3">
      <c r="A24">
        <v>22</v>
      </c>
      <c r="B24" s="81" t="s">
        <v>246</v>
      </c>
      <c r="C24" s="82" t="s">
        <v>301</v>
      </c>
      <c r="D24" s="82"/>
      <c r="E24" s="82"/>
      <c r="F24" s="82"/>
      <c r="G24" s="82"/>
      <c r="H24" s="82"/>
      <c r="I24" s="82"/>
      <c r="J24" s="82"/>
      <c r="K24" s="82"/>
      <c r="L24" s="82" t="s">
        <v>301</v>
      </c>
      <c r="M24" s="82"/>
      <c r="N24" s="82"/>
      <c r="O24" s="82" t="s">
        <v>301</v>
      </c>
      <c r="P24" s="82"/>
      <c r="Q24" s="82"/>
      <c r="R24" s="82"/>
      <c r="S24" s="82"/>
      <c r="T24" s="82"/>
      <c r="U24" s="82"/>
      <c r="V24" s="82"/>
      <c r="W24" s="82"/>
    </row>
    <row r="25" spans="1:23" x14ac:dyDescent="0.3">
      <c r="A25">
        <v>23</v>
      </c>
      <c r="B25" s="81" t="s">
        <v>296</v>
      </c>
      <c r="C25" s="82"/>
      <c r="D25" s="82"/>
      <c r="E25" s="82"/>
      <c r="F25" s="82"/>
      <c r="G25" s="82"/>
      <c r="H25" s="82" t="s">
        <v>301</v>
      </c>
      <c r="I25" s="82"/>
      <c r="J25" s="82"/>
      <c r="K25" s="82" t="s">
        <v>301</v>
      </c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x14ac:dyDescent="0.3">
      <c r="A26">
        <v>24</v>
      </c>
      <c r="B26" s="81" t="s">
        <v>306</v>
      </c>
      <c r="C26" s="82"/>
      <c r="D26" s="82"/>
      <c r="E26" s="82"/>
      <c r="F26" s="82"/>
      <c r="G26" s="82"/>
      <c r="H26" s="82" t="s">
        <v>301</v>
      </c>
      <c r="I26" s="82"/>
      <c r="J26" s="82"/>
      <c r="K26" s="82"/>
      <c r="L26" s="82"/>
      <c r="M26" s="82"/>
      <c r="N26" s="82"/>
      <c r="O26" s="82"/>
      <c r="P26" s="82"/>
      <c r="Q26" s="82"/>
      <c r="R26" s="82" t="s">
        <v>301</v>
      </c>
      <c r="S26" s="82"/>
      <c r="T26" s="82"/>
      <c r="U26" s="82"/>
      <c r="V26" s="82"/>
      <c r="W26" s="82"/>
    </row>
    <row r="27" spans="1:23" x14ac:dyDescent="0.3">
      <c r="A27">
        <v>25</v>
      </c>
      <c r="B27" s="97" t="s">
        <v>321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 t="s">
        <v>301</v>
      </c>
    </row>
    <row r="28" spans="1:23" x14ac:dyDescent="0.3">
      <c r="A28">
        <v>27</v>
      </c>
      <c r="B28" s="81" t="s">
        <v>247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 t="s">
        <v>301</v>
      </c>
      <c r="N28" s="82"/>
      <c r="O28" s="82"/>
      <c r="P28" s="82"/>
      <c r="Q28" s="82"/>
      <c r="R28" s="82"/>
      <c r="S28" s="82"/>
      <c r="T28" s="82"/>
      <c r="U28" s="82"/>
      <c r="V28" s="82"/>
      <c r="W28" s="82"/>
    </row>
    <row r="29" spans="1:23" x14ac:dyDescent="0.3">
      <c r="A29">
        <v>28</v>
      </c>
      <c r="B29" s="81" t="s">
        <v>297</v>
      </c>
      <c r="C29" s="82"/>
      <c r="D29" s="82"/>
      <c r="E29" s="82" t="s">
        <v>301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 t="s">
        <v>301</v>
      </c>
      <c r="S29" s="82"/>
      <c r="T29" s="82"/>
      <c r="U29" s="82"/>
      <c r="V29" s="82"/>
      <c r="W29" s="82"/>
    </row>
    <row r="30" spans="1:23" x14ac:dyDescent="0.3">
      <c r="A30">
        <v>29</v>
      </c>
      <c r="B30" s="81" t="s">
        <v>248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 t="s">
        <v>301</v>
      </c>
      <c r="P30" s="82"/>
      <c r="Q30" s="82"/>
      <c r="R30" s="82"/>
      <c r="S30" s="82"/>
      <c r="T30" s="82"/>
      <c r="U30" s="82"/>
      <c r="V30" s="82"/>
      <c r="W30" s="82"/>
    </row>
    <row r="31" spans="1:23" x14ac:dyDescent="0.3">
      <c r="A31">
        <v>30</v>
      </c>
      <c r="B31" s="81" t="s">
        <v>249</v>
      </c>
      <c r="C31" s="82"/>
      <c r="D31" s="82"/>
      <c r="E31" s="82"/>
      <c r="F31" s="82"/>
      <c r="G31" s="82" t="s">
        <v>301</v>
      </c>
      <c r="H31" s="82"/>
      <c r="I31" s="82"/>
      <c r="J31" s="82"/>
      <c r="K31" s="82"/>
      <c r="L31" s="82" t="s">
        <v>301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</row>
    <row r="32" spans="1:23" x14ac:dyDescent="0.3">
      <c r="A32">
        <v>31</v>
      </c>
      <c r="B32" s="81" t="s">
        <v>298</v>
      </c>
      <c r="C32" s="82"/>
      <c r="D32" s="82"/>
      <c r="E32" s="82" t="s">
        <v>301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 t="s">
        <v>301</v>
      </c>
    </row>
    <row r="33" spans="1:23" x14ac:dyDescent="0.3">
      <c r="A33">
        <v>32</v>
      </c>
      <c r="B33" s="81" t="s">
        <v>250</v>
      </c>
      <c r="C33" s="82" t="s">
        <v>301</v>
      </c>
      <c r="D33" s="82" t="s">
        <v>301</v>
      </c>
      <c r="E33" s="82" t="s">
        <v>301</v>
      </c>
      <c r="F33" s="82" t="s">
        <v>301</v>
      </c>
      <c r="G33" s="82" t="s">
        <v>301</v>
      </c>
      <c r="H33" s="83"/>
      <c r="I33" s="82"/>
      <c r="J33" s="82" t="s">
        <v>301</v>
      </c>
      <c r="K33" s="82" t="s">
        <v>301</v>
      </c>
      <c r="L33" s="82" t="s">
        <v>301</v>
      </c>
      <c r="M33" s="82" t="s">
        <v>301</v>
      </c>
      <c r="N33" s="82"/>
      <c r="O33" s="82" t="s">
        <v>301</v>
      </c>
      <c r="P33" s="82" t="s">
        <v>301</v>
      </c>
      <c r="Q33" s="82" t="s">
        <v>301</v>
      </c>
      <c r="R33" s="82" t="s">
        <v>301</v>
      </c>
      <c r="S33" s="82"/>
      <c r="T33" s="82" t="s">
        <v>301</v>
      </c>
      <c r="U33" s="82" t="s">
        <v>301</v>
      </c>
      <c r="V33" s="82" t="s">
        <v>301</v>
      </c>
      <c r="W33" s="82" t="s">
        <v>301</v>
      </c>
    </row>
    <row r="34" spans="1:23" x14ac:dyDescent="0.3">
      <c r="B34" s="105" t="s">
        <v>307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</row>
  </sheetData>
  <mergeCells count="1">
    <mergeCell ref="B34:W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Projection of gender &amp; age </vt:lpstr>
      <vt:lpstr>Comparison between 4th and 5th </vt:lpstr>
      <vt:lpstr>IDPs by Current District Datase</vt:lpstr>
      <vt:lpstr>IDPs By Origin Governorate</vt:lpstr>
      <vt:lpstr>IDPs by Current Governorate</vt:lpstr>
      <vt:lpstr>IDPs Crosstab</vt:lpstr>
      <vt:lpstr>IDPs Origins Categories</vt:lpstr>
      <vt:lpstr>Source Matrix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TATTAN Haifa`a</dc:creator>
  <cp:lastModifiedBy>Randhir Wanigasekara</cp:lastModifiedBy>
  <dcterms:created xsi:type="dcterms:W3CDTF">2015-07-02T09:18:58Z</dcterms:created>
  <dcterms:modified xsi:type="dcterms:W3CDTF">2015-10-15T08:39:03Z</dcterms:modified>
</cp:coreProperties>
</file>